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Yvonne G\Documents Aug 8 2017\Budget\FY 2022-23 Budget\"/>
    </mc:Choice>
  </mc:AlternateContent>
  <xr:revisionPtr revIDLastSave="0" documentId="13_ncr:1_{F293ED3C-5C23-4571-B71E-10ED25A82D7C}" xr6:coauthVersionLast="47" xr6:coauthVersionMax="47" xr10:uidLastSave="{00000000-0000-0000-0000-000000000000}"/>
  <bookViews>
    <workbookView xWindow="-120" yWindow="-120" windowWidth="27180" windowHeight="16440" firstSheet="2" activeTab="13" xr2:uid="{EF4564AB-EBE4-41A9-9C43-E17607ADB8E0}"/>
  </bookViews>
  <sheets>
    <sheet name="Total Sheet" sheetId="13" r:id="rId1"/>
    <sheet name="GF Revenues" sheetId="1" r:id="rId2"/>
    <sheet name="Code Permit" sheetId="9" r:id="rId3"/>
    <sheet name="Gen Fund" sheetId="4" r:id="rId4"/>
    <sheet name="Court" sheetId="2" r:id="rId5"/>
    <sheet name="Police" sheetId="3" r:id="rId6"/>
    <sheet name="Public Works" sheetId="5" r:id="rId7"/>
    <sheet name="Park" sheetId="6" r:id="rId8"/>
    <sheet name="MDD" sheetId="7" r:id="rId9"/>
    <sheet name="street hotel" sheetId="8" r:id="rId10"/>
    <sheet name="Sec Tech" sheetId="10" r:id="rId11"/>
    <sheet name="Utility" sheetId="11" r:id="rId12"/>
    <sheet name="Orginal" sheetId="12" r:id="rId13"/>
    <sheet name="Sheet1" sheetId="14" r:id="rId14"/>
  </sheets>
  <definedNames>
    <definedName name="_xlnm.Print_Titles" localSheetId="1">'GF Revenues'!$2:$3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4" l="1"/>
  <c r="E9" i="14"/>
  <c r="F11" i="14"/>
  <c r="D11" i="14"/>
  <c r="C11" i="14"/>
  <c r="D4" i="14"/>
  <c r="C4" i="14"/>
  <c r="F4" i="14"/>
  <c r="E3" i="14"/>
  <c r="E4" i="14" s="1"/>
  <c r="E2" i="14"/>
  <c r="G77" i="11"/>
  <c r="F77" i="11"/>
  <c r="E77" i="11"/>
  <c r="D77" i="11"/>
  <c r="C77" i="11"/>
  <c r="G75" i="11"/>
  <c r="F75" i="11"/>
  <c r="E75" i="11"/>
  <c r="D75" i="11"/>
  <c r="C75" i="11"/>
  <c r="G63" i="11"/>
  <c r="E63" i="11"/>
  <c r="D63" i="11"/>
  <c r="C63" i="11"/>
  <c r="D32" i="11"/>
  <c r="C32" i="11"/>
  <c r="G13" i="10"/>
  <c r="F13" i="10"/>
  <c r="E13" i="10"/>
  <c r="D13" i="10"/>
  <c r="C13" i="10"/>
  <c r="G11" i="10"/>
  <c r="F11" i="10"/>
  <c r="E11" i="10"/>
  <c r="D11" i="10"/>
  <c r="C11" i="10"/>
  <c r="C23" i="10"/>
  <c r="D21" i="10"/>
  <c r="C21" i="10"/>
  <c r="D17" i="10"/>
  <c r="D23" i="10" s="1"/>
  <c r="C17" i="10"/>
  <c r="G7" i="10"/>
  <c r="D7" i="10"/>
  <c r="C7" i="10"/>
  <c r="E11" i="14" l="1"/>
  <c r="H12" i="8" l="1"/>
  <c r="G12" i="8"/>
  <c r="F12" i="8"/>
  <c r="E12" i="8"/>
  <c r="D12" i="8"/>
  <c r="C12" i="8"/>
  <c r="G33" i="7"/>
  <c r="F38" i="7"/>
  <c r="E38" i="7"/>
  <c r="D38" i="7"/>
  <c r="F36" i="7"/>
  <c r="E36" i="7"/>
  <c r="D36" i="7"/>
  <c r="G34" i="7"/>
  <c r="G38" i="7" s="1"/>
  <c r="G15" i="7"/>
  <c r="G7" i="7"/>
  <c r="E7" i="7"/>
  <c r="C38" i="7"/>
  <c r="C36" i="7"/>
  <c r="F34" i="7"/>
  <c r="E34" i="7"/>
  <c r="D34" i="7"/>
  <c r="C34" i="7"/>
  <c r="D15" i="7"/>
  <c r="C15" i="7"/>
  <c r="E42" i="4"/>
  <c r="E44" i="4" s="1"/>
  <c r="H7" i="13"/>
  <c r="G27" i="6"/>
  <c r="E27" i="6"/>
  <c r="D27" i="6"/>
  <c r="C27" i="6"/>
  <c r="G24" i="6"/>
  <c r="F24" i="6"/>
  <c r="E24" i="6"/>
  <c r="D24" i="6"/>
  <c r="C24" i="6"/>
  <c r="G9" i="6"/>
  <c r="F9" i="6"/>
  <c r="E9" i="6"/>
  <c r="D9" i="6"/>
  <c r="C9" i="6"/>
  <c r="G10" i="5"/>
  <c r="G29" i="5" s="1"/>
  <c r="F10" i="5"/>
  <c r="F29" i="5" s="1"/>
  <c r="E10" i="5"/>
  <c r="D10" i="5"/>
  <c r="C10" i="5"/>
  <c r="C29" i="5" s="1"/>
  <c r="E29" i="5"/>
  <c r="D29" i="5"/>
  <c r="G27" i="5"/>
  <c r="F27" i="5"/>
  <c r="E27" i="5"/>
  <c r="D27" i="5"/>
  <c r="C27" i="5"/>
  <c r="G42" i="3"/>
  <c r="F42" i="3"/>
  <c r="E42" i="3"/>
  <c r="D42" i="3"/>
  <c r="C42" i="3"/>
  <c r="G40" i="3"/>
  <c r="F40" i="3"/>
  <c r="E40" i="3"/>
  <c r="D40" i="3"/>
  <c r="C40" i="3"/>
  <c r="H12" i="3"/>
  <c r="G12" i="3"/>
  <c r="F12" i="3"/>
  <c r="E12" i="3"/>
  <c r="D12" i="3"/>
  <c r="C12" i="3"/>
  <c r="G22" i="2"/>
  <c r="F22" i="2"/>
  <c r="E22" i="2"/>
  <c r="D22" i="2"/>
  <c r="C22" i="2"/>
  <c r="H20" i="2"/>
  <c r="G20" i="2"/>
  <c r="F20" i="2"/>
  <c r="E20" i="2"/>
  <c r="D20" i="2"/>
  <c r="C20" i="2"/>
  <c r="H22" i="2"/>
  <c r="H8" i="2"/>
  <c r="G8" i="2"/>
  <c r="E8" i="2"/>
  <c r="D8" i="2"/>
  <c r="C8" i="2"/>
  <c r="D42" i="4"/>
  <c r="D44" i="4" s="1"/>
  <c r="C42" i="4"/>
  <c r="G9" i="4"/>
  <c r="D9" i="4"/>
  <c r="C9" i="4"/>
  <c r="C44" i="4" s="1"/>
  <c r="G24" i="9"/>
  <c r="G22" i="9"/>
  <c r="D22" i="9"/>
  <c r="C22" i="9"/>
  <c r="G8" i="9"/>
  <c r="D8" i="9"/>
  <c r="D24" i="9" s="1"/>
  <c r="C8" i="9"/>
  <c r="C24" i="9" s="1"/>
  <c r="G36" i="7" l="1"/>
  <c r="G68" i="11" l="1"/>
  <c r="G71" i="11" l="1"/>
  <c r="G42" i="11" l="1"/>
  <c r="E26" i="11"/>
  <c r="E27" i="11"/>
  <c r="E28" i="11"/>
  <c r="E29" i="11"/>
  <c r="E30" i="11"/>
  <c r="E31" i="11"/>
  <c r="E35" i="11"/>
  <c r="E36" i="11"/>
  <c r="E37" i="11"/>
  <c r="E38" i="11"/>
  <c r="E39" i="11"/>
  <c r="E40" i="11"/>
  <c r="E41" i="11"/>
  <c r="E42" i="11"/>
  <c r="E43" i="11"/>
  <c r="E44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H40" i="4"/>
  <c r="G30" i="4"/>
  <c r="E32" i="11" l="1"/>
  <c r="D17" i="8"/>
  <c r="C17" i="8"/>
  <c r="G10" i="8"/>
  <c r="D10" i="8"/>
  <c r="C10" i="8"/>
  <c r="G6" i="8"/>
  <c r="D6" i="8"/>
  <c r="C6" i="8"/>
  <c r="H43" i="11"/>
  <c r="H44" i="11"/>
  <c r="G45" i="11"/>
  <c r="H45" i="11"/>
  <c r="G46" i="11"/>
  <c r="H46" i="11" s="1"/>
  <c r="G47" i="11"/>
  <c r="H47" i="11" s="1"/>
  <c r="G48" i="11"/>
  <c r="H48" i="11" s="1"/>
  <c r="G49" i="11"/>
  <c r="H49" i="11" s="1"/>
  <c r="H50" i="11"/>
  <c r="H51" i="11"/>
  <c r="G52" i="11"/>
  <c r="H52" i="11" s="1"/>
  <c r="G53" i="11"/>
  <c r="H53" i="11" s="1"/>
  <c r="H54" i="11"/>
  <c r="H55" i="11"/>
  <c r="G56" i="11"/>
  <c r="H56" i="11" s="1"/>
  <c r="G57" i="11"/>
  <c r="H57" i="11" s="1"/>
  <c r="G58" i="11"/>
  <c r="H58" i="11" s="1"/>
  <c r="G59" i="11"/>
  <c r="H59" i="11" s="1"/>
  <c r="G60" i="11"/>
  <c r="H60" i="11" s="1"/>
  <c r="G61" i="11"/>
  <c r="H61" i="11" s="1"/>
  <c r="G62" i="11"/>
  <c r="H62" i="11" s="1"/>
  <c r="H66" i="11"/>
  <c r="H67" i="11"/>
  <c r="H68" i="11"/>
  <c r="H69" i="11"/>
  <c r="H70" i="11"/>
  <c r="H71" i="11"/>
  <c r="G72" i="11"/>
  <c r="H72" i="11" s="1"/>
  <c r="G74" i="11"/>
  <c r="H74" i="11" s="1"/>
  <c r="H19" i="13"/>
  <c r="G4" i="13"/>
  <c r="H7" i="1"/>
  <c r="H9" i="1"/>
  <c r="H10" i="1"/>
  <c r="H11" i="1"/>
  <c r="H12" i="1"/>
  <c r="H13" i="1"/>
  <c r="H14" i="1"/>
  <c r="H15" i="1"/>
  <c r="H16" i="1"/>
  <c r="H17" i="1"/>
  <c r="H18" i="1"/>
  <c r="H19" i="1"/>
  <c r="H22" i="1"/>
  <c r="H23" i="1"/>
  <c r="H24" i="1"/>
  <c r="H25" i="1"/>
  <c r="H27" i="1"/>
  <c r="H28" i="1"/>
  <c r="H29" i="1"/>
  <c r="H30" i="1"/>
  <c r="H31" i="1"/>
  <c r="H34" i="1"/>
  <c r="H39" i="1"/>
  <c r="H40" i="1"/>
  <c r="H43" i="1"/>
  <c r="H44" i="1"/>
  <c r="H45" i="1"/>
  <c r="H46" i="1"/>
  <c r="H47" i="1"/>
  <c r="H48" i="1"/>
  <c r="H51" i="1"/>
  <c r="H52" i="1"/>
  <c r="G50" i="1"/>
  <c r="H50" i="1" s="1"/>
  <c r="G49" i="1"/>
  <c r="H49" i="1" s="1"/>
  <c r="G42" i="1"/>
  <c r="H42" i="1" s="1"/>
  <c r="G41" i="1"/>
  <c r="H41" i="1" s="1"/>
  <c r="G39" i="1"/>
  <c r="G38" i="1"/>
  <c r="H38" i="1" s="1"/>
  <c r="G37" i="1"/>
  <c r="H37" i="1" s="1"/>
  <c r="G36" i="1"/>
  <c r="H36" i="1" s="1"/>
  <c r="G35" i="1"/>
  <c r="H35" i="1" s="1"/>
  <c r="G33" i="1"/>
  <c r="H33" i="1" s="1"/>
  <c r="G32" i="1"/>
  <c r="H32" i="1" s="1"/>
  <c r="G26" i="1"/>
  <c r="H26" i="1" s="1"/>
  <c r="G21" i="1"/>
  <c r="H21" i="1" s="1"/>
  <c r="G20" i="1"/>
  <c r="H20" i="1" s="1"/>
  <c r="G8" i="1"/>
  <c r="H8" i="1" s="1"/>
  <c r="G6" i="1"/>
  <c r="H6" i="1" s="1"/>
  <c r="G26" i="5"/>
  <c r="G25" i="5"/>
  <c r="G24" i="5"/>
  <c r="H24" i="5" s="1"/>
  <c r="G23" i="5"/>
  <c r="H23" i="5" s="1"/>
  <c r="G22" i="5"/>
  <c r="G21" i="5"/>
  <c r="H21" i="5" s="1"/>
  <c r="G20" i="5"/>
  <c r="H16" i="5"/>
  <c r="G15" i="5"/>
  <c r="H15" i="5" s="1"/>
  <c r="G14" i="5"/>
  <c r="G8" i="5"/>
  <c r="H4" i="5"/>
  <c r="H28" i="3"/>
  <c r="H42" i="11"/>
  <c r="H41" i="11"/>
  <c r="G40" i="11"/>
  <c r="H40" i="11" s="1"/>
  <c r="G39" i="11"/>
  <c r="H39" i="11" s="1"/>
  <c r="G38" i="11"/>
  <c r="H38" i="11" s="1"/>
  <c r="H37" i="11"/>
  <c r="H36" i="11"/>
  <c r="G35" i="11"/>
  <c r="H31" i="11"/>
  <c r="G30" i="11"/>
  <c r="H30" i="11" s="1"/>
  <c r="H29" i="11"/>
  <c r="H28" i="11"/>
  <c r="G27" i="11"/>
  <c r="H26" i="11"/>
  <c r="G22" i="11"/>
  <c r="H22" i="11" s="1"/>
  <c r="G21" i="11"/>
  <c r="H21" i="11" s="1"/>
  <c r="H20" i="11"/>
  <c r="G19" i="11"/>
  <c r="H19" i="11" s="1"/>
  <c r="G18" i="11"/>
  <c r="H18" i="11" s="1"/>
  <c r="G17" i="11"/>
  <c r="H17" i="11" s="1"/>
  <c r="H15" i="11"/>
  <c r="G14" i="11"/>
  <c r="H14" i="11" s="1"/>
  <c r="H13" i="11"/>
  <c r="G12" i="11"/>
  <c r="H12" i="11" s="1"/>
  <c r="H11" i="11"/>
  <c r="G10" i="11"/>
  <c r="H9" i="11"/>
  <c r="H8" i="11"/>
  <c r="H7" i="11"/>
  <c r="H6" i="11"/>
  <c r="H5" i="11"/>
  <c r="G20" i="10"/>
  <c r="H16" i="10"/>
  <c r="G16" i="10"/>
  <c r="G15" i="10"/>
  <c r="H6" i="10"/>
  <c r="H5" i="10"/>
  <c r="G31" i="8"/>
  <c r="H31" i="8" s="1"/>
  <c r="G30" i="8"/>
  <c r="H30" i="8" s="1"/>
  <c r="G29" i="8"/>
  <c r="H29" i="8" s="1"/>
  <c r="G20" i="8"/>
  <c r="H20" i="8" s="1"/>
  <c r="G16" i="8"/>
  <c r="H16" i="8" s="1"/>
  <c r="G9" i="8"/>
  <c r="H9" i="8" s="1"/>
  <c r="H8" i="8"/>
  <c r="H10" i="8" s="1"/>
  <c r="H5" i="8"/>
  <c r="H6" i="8" s="1"/>
  <c r="H4" i="8"/>
  <c r="H33" i="7"/>
  <c r="G32" i="7"/>
  <c r="H32" i="7" s="1"/>
  <c r="G31" i="7"/>
  <c r="H31" i="7" s="1"/>
  <c r="H30" i="7"/>
  <c r="G29" i="7"/>
  <c r="H29" i="7" s="1"/>
  <c r="G28" i="7"/>
  <c r="H28" i="7" s="1"/>
  <c r="G27" i="7"/>
  <c r="H27" i="7" s="1"/>
  <c r="G26" i="7"/>
  <c r="H26" i="7" s="1"/>
  <c r="G25" i="7"/>
  <c r="H25" i="7" s="1"/>
  <c r="G24" i="7"/>
  <c r="H24" i="7" s="1"/>
  <c r="G23" i="7"/>
  <c r="H23" i="7" s="1"/>
  <c r="G22" i="7"/>
  <c r="H22" i="7" s="1"/>
  <c r="H21" i="7"/>
  <c r="G20" i="7"/>
  <c r="H20" i="7" s="1"/>
  <c r="H19" i="7"/>
  <c r="G19" i="7"/>
  <c r="H18" i="7"/>
  <c r="H14" i="7"/>
  <c r="H13" i="7"/>
  <c r="H12" i="7"/>
  <c r="H11" i="7"/>
  <c r="H15" i="7" s="1"/>
  <c r="H6" i="7"/>
  <c r="H5" i="7"/>
  <c r="H4" i="7"/>
  <c r="G25" i="6"/>
  <c r="H25" i="6" s="1"/>
  <c r="H23" i="6"/>
  <c r="H22" i="6"/>
  <c r="H21" i="6"/>
  <c r="H20" i="6"/>
  <c r="H19" i="6"/>
  <c r="H18" i="6"/>
  <c r="H17" i="6"/>
  <c r="H16" i="6"/>
  <c r="G15" i="6"/>
  <c r="H15" i="6" s="1"/>
  <c r="H14" i="6"/>
  <c r="H13" i="6"/>
  <c r="G12" i="6"/>
  <c r="H12" i="13" s="1"/>
  <c r="H8" i="6"/>
  <c r="H7" i="6"/>
  <c r="H6" i="6"/>
  <c r="H5" i="6"/>
  <c r="H4" i="6"/>
  <c r="H26" i="5"/>
  <c r="H25" i="5"/>
  <c r="H22" i="5"/>
  <c r="H20" i="5"/>
  <c r="H19" i="5"/>
  <c r="H18" i="5"/>
  <c r="H17" i="5"/>
  <c r="H14" i="5"/>
  <c r="H13" i="5"/>
  <c r="H8" i="5"/>
  <c r="H7" i="5"/>
  <c r="H6" i="5"/>
  <c r="H5" i="5"/>
  <c r="G39" i="3"/>
  <c r="H39" i="3" s="1"/>
  <c r="G38" i="3"/>
  <c r="H38" i="3" s="1"/>
  <c r="H37" i="3"/>
  <c r="G36" i="3"/>
  <c r="H36" i="3" s="1"/>
  <c r="G35" i="3"/>
  <c r="H35" i="3" s="1"/>
  <c r="H34" i="3"/>
  <c r="H33" i="3"/>
  <c r="G31" i="3"/>
  <c r="H31" i="3" s="1"/>
  <c r="G30" i="3"/>
  <c r="H30" i="3" s="1"/>
  <c r="G29" i="3"/>
  <c r="H29" i="3" s="1"/>
  <c r="G27" i="3"/>
  <c r="H27" i="3" s="1"/>
  <c r="H26" i="3"/>
  <c r="G25" i="3"/>
  <c r="H25" i="3" s="1"/>
  <c r="G24" i="3"/>
  <c r="H24" i="3" s="1"/>
  <c r="H23" i="3"/>
  <c r="G23" i="3"/>
  <c r="G22" i="3"/>
  <c r="H22" i="3" s="1"/>
  <c r="H21" i="3"/>
  <c r="H20" i="3"/>
  <c r="H19" i="3"/>
  <c r="G18" i="3"/>
  <c r="H18" i="3" s="1"/>
  <c r="G17" i="3"/>
  <c r="H17" i="3" s="1"/>
  <c r="G16" i="3"/>
  <c r="H16" i="3" s="1"/>
  <c r="G15" i="3"/>
  <c r="H15" i="3" s="1"/>
  <c r="G11" i="3"/>
  <c r="H10" i="3"/>
  <c r="H8" i="3"/>
  <c r="H7" i="3"/>
  <c r="H6" i="3"/>
  <c r="H5" i="3"/>
  <c r="H4" i="3"/>
  <c r="G19" i="2"/>
  <c r="H19" i="2" s="1"/>
  <c r="G18" i="2"/>
  <c r="H18" i="2" s="1"/>
  <c r="G16" i="2"/>
  <c r="H16" i="2" s="1"/>
  <c r="G15" i="2"/>
  <c r="G14" i="2"/>
  <c r="G13" i="2"/>
  <c r="G12" i="2"/>
  <c r="G11" i="2"/>
  <c r="H11" i="2" s="1"/>
  <c r="H17" i="2"/>
  <c r="H15" i="2"/>
  <c r="H14" i="2"/>
  <c r="H13" i="2"/>
  <c r="H12" i="2"/>
  <c r="H7" i="2"/>
  <c r="H6" i="2"/>
  <c r="H5" i="2"/>
  <c r="H4" i="2"/>
  <c r="H41" i="4"/>
  <c r="H33" i="4"/>
  <c r="H30" i="4"/>
  <c r="H28" i="4"/>
  <c r="H23" i="4"/>
  <c r="H22" i="4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H32" i="4"/>
  <c r="G31" i="4"/>
  <c r="H31" i="4" s="1"/>
  <c r="H29" i="4"/>
  <c r="H27" i="4"/>
  <c r="G26" i="4"/>
  <c r="H26" i="4" s="1"/>
  <c r="G25" i="4"/>
  <c r="H25" i="4" s="1"/>
  <c r="G24" i="4"/>
  <c r="H24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2" i="4"/>
  <c r="H12" i="4" s="1"/>
  <c r="G11" i="4"/>
  <c r="H13" i="4"/>
  <c r="H8" i="4"/>
  <c r="H7" i="4"/>
  <c r="H6" i="4"/>
  <c r="H5" i="4"/>
  <c r="H4" i="4"/>
  <c r="H35" i="11" l="1"/>
  <c r="H26" i="13"/>
  <c r="G32" i="11"/>
  <c r="G23" i="11"/>
  <c r="H25" i="13" s="1"/>
  <c r="H20" i="10"/>
  <c r="H21" i="10" s="1"/>
  <c r="G21" i="10"/>
  <c r="H15" i="10"/>
  <c r="H17" i="10" s="1"/>
  <c r="H23" i="10" s="1"/>
  <c r="G17" i="10"/>
  <c r="G23" i="10" s="1"/>
  <c r="H7" i="10"/>
  <c r="H34" i="7"/>
  <c r="H11" i="13"/>
  <c r="H11" i="3"/>
  <c r="H10" i="13"/>
  <c r="H9" i="13"/>
  <c r="G42" i="4"/>
  <c r="G44" i="4" s="1"/>
  <c r="H8" i="13" s="1"/>
  <c r="H9" i="4"/>
  <c r="H11" i="4"/>
  <c r="H42" i="4" s="1"/>
  <c r="H44" i="4" s="1"/>
  <c r="I8" i="13" s="1"/>
  <c r="H27" i="11"/>
  <c r="H75" i="11" s="1"/>
  <c r="I26" i="13" s="1"/>
  <c r="H5" i="1"/>
  <c r="H53" i="1" s="1"/>
  <c r="I4" i="13" s="1"/>
  <c r="G53" i="1"/>
  <c r="H4" i="13" s="1"/>
  <c r="H10" i="11"/>
  <c r="H23" i="11"/>
  <c r="I25" i="13" s="1"/>
  <c r="I9" i="13"/>
  <c r="H20" i="13"/>
  <c r="H21" i="13" s="1"/>
  <c r="G17" i="8"/>
  <c r="H38" i="7"/>
  <c r="I20" i="13" s="1"/>
  <c r="H7" i="7"/>
  <c r="I19" i="13" s="1"/>
  <c r="H24" i="6"/>
  <c r="I12" i="13" s="1"/>
  <c r="H10" i="10"/>
  <c r="H15" i="8"/>
  <c r="H17" i="8" s="1"/>
  <c r="H12" i="6"/>
  <c r="H9" i="5"/>
  <c r="H27" i="5" s="1"/>
  <c r="I11" i="13" s="1"/>
  <c r="H9" i="3"/>
  <c r="H40" i="3" s="1"/>
  <c r="I10" i="13" s="1"/>
  <c r="I27" i="13" l="1"/>
  <c r="I7" i="13"/>
  <c r="I13" i="13" s="1"/>
  <c r="I15" i="13" s="1"/>
  <c r="H27" i="13"/>
  <c r="H13" i="13"/>
  <c r="H15" i="13" s="1"/>
  <c r="I21" i="13"/>
  <c r="E26" i="13"/>
  <c r="D26" i="13"/>
  <c r="D23" i="11"/>
  <c r="C23" i="11"/>
  <c r="D25" i="13" s="1"/>
  <c r="F243" i="12"/>
  <c r="E243" i="12"/>
  <c r="F241" i="12"/>
  <c r="E241" i="12"/>
  <c r="F240" i="12"/>
  <c r="E240" i="12"/>
  <c r="F239" i="12"/>
  <c r="E239" i="12"/>
  <c r="F238" i="12"/>
  <c r="E238" i="12"/>
  <c r="F237" i="12"/>
  <c r="E237" i="12"/>
  <c r="F236" i="12"/>
  <c r="E236" i="12"/>
  <c r="F235" i="12"/>
  <c r="E235" i="12"/>
  <c r="F234" i="12"/>
  <c r="E234" i="12"/>
  <c r="F233" i="12"/>
  <c r="E233" i="12"/>
  <c r="F232" i="12"/>
  <c r="E232" i="12"/>
  <c r="F231" i="12"/>
  <c r="E231" i="12"/>
  <c r="F230" i="12"/>
  <c r="E230" i="12"/>
  <c r="F229" i="12"/>
  <c r="E229" i="12"/>
  <c r="F228" i="12"/>
  <c r="E228" i="12"/>
  <c r="F227" i="12"/>
  <c r="E227" i="12"/>
  <c r="F226" i="12"/>
  <c r="E226" i="12"/>
  <c r="F225" i="12"/>
  <c r="E225" i="12"/>
  <c r="F224" i="12"/>
  <c r="E224" i="12"/>
  <c r="F223" i="12"/>
  <c r="E223" i="12"/>
  <c r="F222" i="12"/>
  <c r="E222" i="12"/>
  <c r="F221" i="12"/>
  <c r="E221" i="12"/>
  <c r="F220" i="12"/>
  <c r="E220" i="12"/>
  <c r="F219" i="12"/>
  <c r="E219" i="12"/>
  <c r="F218" i="12"/>
  <c r="E218" i="12"/>
  <c r="F217" i="12"/>
  <c r="E217" i="12"/>
  <c r="F216" i="12"/>
  <c r="E216" i="12"/>
  <c r="F215" i="12"/>
  <c r="E215" i="12"/>
  <c r="F214" i="12"/>
  <c r="E214" i="12"/>
  <c r="F213" i="12"/>
  <c r="E213" i="12"/>
  <c r="F212" i="12"/>
  <c r="E212" i="12"/>
  <c r="F211" i="12"/>
  <c r="E211" i="12"/>
  <c r="F210" i="12"/>
  <c r="E210" i="12"/>
  <c r="F209" i="12"/>
  <c r="E209" i="12"/>
  <c r="F208" i="12"/>
  <c r="E208" i="12"/>
  <c r="F207" i="12"/>
  <c r="E207" i="12"/>
  <c r="F206" i="12"/>
  <c r="E206" i="12"/>
  <c r="F205" i="12"/>
  <c r="E205" i="12"/>
  <c r="F204" i="12"/>
  <c r="E204" i="12"/>
  <c r="F203" i="12"/>
  <c r="E203" i="12"/>
  <c r="F202" i="12"/>
  <c r="E202" i="12"/>
  <c r="F201" i="12"/>
  <c r="E201" i="12"/>
  <c r="F200" i="12"/>
  <c r="E200" i="12"/>
  <c r="F199" i="12"/>
  <c r="E199" i="12"/>
  <c r="F198" i="12"/>
  <c r="E198" i="12"/>
  <c r="F197" i="12"/>
  <c r="E197" i="12"/>
  <c r="F196" i="12"/>
  <c r="E196" i="12"/>
  <c r="F195" i="12"/>
  <c r="E195" i="12"/>
  <c r="F194" i="12"/>
  <c r="E194" i="12"/>
  <c r="F193" i="12"/>
  <c r="E193" i="12"/>
  <c r="F192" i="12"/>
  <c r="E192" i="12"/>
  <c r="F191" i="12"/>
  <c r="E191" i="12"/>
  <c r="F190" i="12"/>
  <c r="E190" i="12"/>
  <c r="F189" i="12"/>
  <c r="E189" i="12"/>
  <c r="F188" i="12"/>
  <c r="E188" i="12"/>
  <c r="F187" i="12"/>
  <c r="E187" i="12"/>
  <c r="F186" i="12"/>
  <c r="E186" i="12"/>
  <c r="F185" i="12"/>
  <c r="E185" i="12"/>
  <c r="F184" i="12"/>
  <c r="E184" i="12"/>
  <c r="F183" i="12"/>
  <c r="E183" i="12"/>
  <c r="F182" i="12"/>
  <c r="E182" i="12"/>
  <c r="F181" i="12"/>
  <c r="E181" i="12"/>
  <c r="F180" i="12"/>
  <c r="E180" i="12"/>
  <c r="F179" i="12"/>
  <c r="E179" i="12"/>
  <c r="F178" i="12"/>
  <c r="E178" i="12"/>
  <c r="F177" i="12"/>
  <c r="E177" i="12"/>
  <c r="F176" i="12"/>
  <c r="E176" i="12"/>
  <c r="F175" i="12"/>
  <c r="E175" i="12"/>
  <c r="F174" i="12"/>
  <c r="E174" i="12"/>
  <c r="F173" i="12"/>
  <c r="E173" i="12"/>
  <c r="F172" i="12"/>
  <c r="E172" i="12"/>
  <c r="F171" i="12"/>
  <c r="E171" i="12"/>
  <c r="F170" i="12"/>
  <c r="E170" i="12"/>
  <c r="F169" i="12"/>
  <c r="E169" i="12"/>
  <c r="F168" i="12"/>
  <c r="E168" i="12"/>
  <c r="F167" i="12"/>
  <c r="E167" i="12"/>
  <c r="F166" i="12"/>
  <c r="E166" i="12"/>
  <c r="F165" i="12"/>
  <c r="E165" i="12"/>
  <c r="F164" i="12"/>
  <c r="E164" i="12"/>
  <c r="F163" i="12"/>
  <c r="E163" i="12"/>
  <c r="F162" i="12"/>
  <c r="E162" i="12"/>
  <c r="F161" i="12"/>
  <c r="E161" i="12"/>
  <c r="F160" i="12"/>
  <c r="E160" i="12"/>
  <c r="F159" i="12"/>
  <c r="E159" i="12"/>
  <c r="F158" i="12"/>
  <c r="E158" i="12"/>
  <c r="F157" i="12"/>
  <c r="E157" i="12"/>
  <c r="F156" i="12"/>
  <c r="E156" i="12"/>
  <c r="F155" i="12"/>
  <c r="E155" i="12"/>
  <c r="F154" i="12"/>
  <c r="E154" i="12"/>
  <c r="F153" i="12"/>
  <c r="E153" i="12"/>
  <c r="F152" i="12"/>
  <c r="E152" i="12"/>
  <c r="F151" i="12"/>
  <c r="E151" i="12"/>
  <c r="F150" i="12"/>
  <c r="E150" i="12"/>
  <c r="F149" i="12"/>
  <c r="E149" i="12"/>
  <c r="F148" i="12"/>
  <c r="E148" i="12"/>
  <c r="F147" i="12"/>
  <c r="E147" i="12"/>
  <c r="F146" i="12"/>
  <c r="E146" i="12"/>
  <c r="F145" i="12"/>
  <c r="E145" i="12"/>
  <c r="F144" i="12"/>
  <c r="E144" i="12"/>
  <c r="F143" i="12"/>
  <c r="E143" i="12"/>
  <c r="F142" i="12"/>
  <c r="E142" i="12"/>
  <c r="F141" i="12"/>
  <c r="E141" i="12"/>
  <c r="F140" i="12"/>
  <c r="E140" i="12"/>
  <c r="F139" i="12"/>
  <c r="E139" i="12"/>
  <c r="F138" i="12"/>
  <c r="E138" i="12"/>
  <c r="F137" i="12"/>
  <c r="E137" i="12"/>
  <c r="F136" i="12"/>
  <c r="E136" i="12"/>
  <c r="F135" i="12"/>
  <c r="E135" i="12"/>
  <c r="F134" i="12"/>
  <c r="E134" i="12"/>
  <c r="F133" i="12"/>
  <c r="E133" i="12"/>
  <c r="F132" i="12"/>
  <c r="E132" i="12"/>
  <c r="F131" i="12"/>
  <c r="E131" i="12"/>
  <c r="F130" i="12"/>
  <c r="E130" i="12"/>
  <c r="F129" i="12"/>
  <c r="E129" i="12"/>
  <c r="F128" i="12"/>
  <c r="E128" i="12"/>
  <c r="F127" i="12"/>
  <c r="E127" i="12"/>
  <c r="F126" i="12"/>
  <c r="E126" i="12"/>
  <c r="F125" i="12"/>
  <c r="E125" i="12"/>
  <c r="F124" i="12"/>
  <c r="E124" i="12"/>
  <c r="F123" i="12"/>
  <c r="E123" i="12"/>
  <c r="F122" i="12"/>
  <c r="E122" i="12"/>
  <c r="F121" i="12"/>
  <c r="E121" i="12"/>
  <c r="F120" i="12"/>
  <c r="E120" i="12"/>
  <c r="F119" i="12"/>
  <c r="E119" i="12"/>
  <c r="F118" i="12"/>
  <c r="E118" i="12"/>
  <c r="F117" i="12"/>
  <c r="E117" i="12"/>
  <c r="F116" i="12"/>
  <c r="E116" i="12"/>
  <c r="F115" i="12"/>
  <c r="E115" i="12"/>
  <c r="F114" i="12"/>
  <c r="E114" i="12"/>
  <c r="F113" i="12"/>
  <c r="E113" i="12"/>
  <c r="F112" i="12"/>
  <c r="E112" i="12"/>
  <c r="F111" i="12"/>
  <c r="E111" i="12"/>
  <c r="F110" i="12"/>
  <c r="E110" i="12"/>
  <c r="F109" i="12"/>
  <c r="E109" i="12"/>
  <c r="F108" i="12"/>
  <c r="E108" i="12"/>
  <c r="F107" i="12"/>
  <c r="E107" i="12"/>
  <c r="F106" i="12"/>
  <c r="E106" i="12"/>
  <c r="F105" i="12"/>
  <c r="E105" i="12"/>
  <c r="F104" i="12"/>
  <c r="E104" i="12"/>
  <c r="F103" i="12"/>
  <c r="E103" i="12"/>
  <c r="F102" i="12"/>
  <c r="E102" i="12"/>
  <c r="F101" i="12"/>
  <c r="E101" i="12"/>
  <c r="F100" i="12"/>
  <c r="E100" i="12"/>
  <c r="F99" i="12"/>
  <c r="E99" i="12"/>
  <c r="F98" i="12"/>
  <c r="E98" i="12"/>
  <c r="F97" i="12"/>
  <c r="E97" i="12"/>
  <c r="F96" i="12"/>
  <c r="E96" i="12"/>
  <c r="F95" i="12"/>
  <c r="E95" i="12"/>
  <c r="F94" i="12"/>
  <c r="E94" i="12"/>
  <c r="F93" i="12"/>
  <c r="E93" i="12"/>
  <c r="F92" i="12"/>
  <c r="E92" i="12"/>
  <c r="F91" i="12"/>
  <c r="E91" i="12"/>
  <c r="F90" i="12"/>
  <c r="E90" i="12"/>
  <c r="F89" i="12"/>
  <c r="E89" i="12"/>
  <c r="F88" i="12"/>
  <c r="E88" i="12"/>
  <c r="F87" i="12"/>
  <c r="E87" i="12"/>
  <c r="F86" i="12"/>
  <c r="E86" i="12"/>
  <c r="F85" i="12"/>
  <c r="E85" i="12"/>
  <c r="F84" i="12"/>
  <c r="E84" i="12"/>
  <c r="F83" i="12"/>
  <c r="E83" i="12"/>
  <c r="F82" i="12"/>
  <c r="E82" i="12"/>
  <c r="F81" i="12"/>
  <c r="E81" i="12"/>
  <c r="F80" i="12"/>
  <c r="E80" i="12"/>
  <c r="F79" i="12"/>
  <c r="E79" i="12"/>
  <c r="F78" i="12"/>
  <c r="E78" i="12"/>
  <c r="F77" i="12"/>
  <c r="E77" i="12"/>
  <c r="F76" i="12"/>
  <c r="E76" i="12"/>
  <c r="F75" i="12"/>
  <c r="E75" i="12"/>
  <c r="F74" i="12"/>
  <c r="E74" i="12"/>
  <c r="F73" i="12"/>
  <c r="E73" i="12"/>
  <c r="F72" i="12"/>
  <c r="E72" i="12"/>
  <c r="F71" i="12"/>
  <c r="E71" i="12"/>
  <c r="F70" i="12"/>
  <c r="E70" i="12"/>
  <c r="F69" i="12"/>
  <c r="E69" i="12"/>
  <c r="F68" i="12"/>
  <c r="E68" i="12"/>
  <c r="F67" i="12"/>
  <c r="E67" i="12"/>
  <c r="F66" i="12"/>
  <c r="E66" i="12"/>
  <c r="F65" i="12"/>
  <c r="E65" i="12"/>
  <c r="F64" i="12"/>
  <c r="E64" i="12"/>
  <c r="F63" i="12"/>
  <c r="E63" i="12"/>
  <c r="F62" i="12"/>
  <c r="E62" i="12"/>
  <c r="F61" i="12"/>
  <c r="E61" i="12"/>
  <c r="F60" i="12"/>
  <c r="E60" i="12"/>
  <c r="F59" i="12"/>
  <c r="E59" i="12"/>
  <c r="F58" i="12"/>
  <c r="E58" i="12"/>
  <c r="F57" i="12"/>
  <c r="E57" i="12"/>
  <c r="F56" i="12"/>
  <c r="E56" i="12"/>
  <c r="F55" i="12"/>
  <c r="E55" i="12"/>
  <c r="F54" i="12"/>
  <c r="E54" i="12"/>
  <c r="F53" i="12"/>
  <c r="E53" i="12"/>
  <c r="F52" i="12"/>
  <c r="E52" i="12"/>
  <c r="F51" i="12"/>
  <c r="E51" i="12"/>
  <c r="F50" i="12"/>
  <c r="E50" i="12"/>
  <c r="F49" i="12"/>
  <c r="E49" i="12"/>
  <c r="F48" i="12"/>
  <c r="E48" i="12"/>
  <c r="F47" i="12"/>
  <c r="E47" i="12"/>
  <c r="F46" i="12"/>
  <c r="E46" i="12"/>
  <c r="F45" i="12"/>
  <c r="E45" i="12"/>
  <c r="F44" i="12"/>
  <c r="E44" i="12"/>
  <c r="F43" i="12"/>
  <c r="E43" i="12"/>
  <c r="F42" i="12"/>
  <c r="E42" i="12"/>
  <c r="F41" i="12"/>
  <c r="E41" i="12"/>
  <c r="F40" i="12"/>
  <c r="E40" i="12"/>
  <c r="F39" i="12"/>
  <c r="E39" i="12"/>
  <c r="F38" i="12"/>
  <c r="E38" i="12"/>
  <c r="F37" i="12"/>
  <c r="E37" i="12"/>
  <c r="F36" i="12"/>
  <c r="E36" i="12"/>
  <c r="F35" i="12"/>
  <c r="E35" i="12"/>
  <c r="F34" i="12"/>
  <c r="E34" i="12"/>
  <c r="F33" i="12"/>
  <c r="E33" i="12"/>
  <c r="F32" i="12"/>
  <c r="E32" i="12"/>
  <c r="F31" i="12"/>
  <c r="E31" i="12"/>
  <c r="F30" i="12"/>
  <c r="E30" i="12"/>
  <c r="F29" i="12"/>
  <c r="E29" i="12"/>
  <c r="F28" i="12"/>
  <c r="E28" i="12"/>
  <c r="F27" i="12"/>
  <c r="E27" i="12"/>
  <c r="F26" i="12"/>
  <c r="E26" i="12"/>
  <c r="F25" i="12"/>
  <c r="E25" i="12"/>
  <c r="F24" i="12"/>
  <c r="E24" i="12"/>
  <c r="F23" i="12"/>
  <c r="E23" i="12"/>
  <c r="F22" i="12"/>
  <c r="E22" i="12"/>
  <c r="F21" i="12"/>
  <c r="E21" i="12"/>
  <c r="F20" i="12"/>
  <c r="E20" i="12"/>
  <c r="F19" i="12"/>
  <c r="E19" i="12"/>
  <c r="F18" i="12"/>
  <c r="E18" i="12"/>
  <c r="F17" i="12"/>
  <c r="E17" i="12"/>
  <c r="F16" i="12"/>
  <c r="E16" i="12"/>
  <c r="F15" i="12"/>
  <c r="E15" i="12"/>
  <c r="F14" i="12"/>
  <c r="E14" i="12"/>
  <c r="F13" i="12"/>
  <c r="E13" i="12"/>
  <c r="F12" i="12"/>
  <c r="E12" i="12"/>
  <c r="F11" i="12"/>
  <c r="E11" i="12"/>
  <c r="F10" i="12"/>
  <c r="E10" i="12"/>
  <c r="F9" i="12"/>
  <c r="E9" i="12"/>
  <c r="F8" i="12"/>
  <c r="E8" i="12"/>
  <c r="F7" i="12"/>
  <c r="E7" i="12"/>
  <c r="F6" i="12"/>
  <c r="E6" i="12"/>
  <c r="F5" i="12"/>
  <c r="E5" i="12"/>
  <c r="F4" i="12"/>
  <c r="E4" i="12"/>
  <c r="F74" i="11"/>
  <c r="E74" i="11"/>
  <c r="F72" i="11"/>
  <c r="E72" i="11"/>
  <c r="F71" i="11"/>
  <c r="E71" i="11"/>
  <c r="F70" i="11"/>
  <c r="E70" i="11"/>
  <c r="F69" i="11"/>
  <c r="E69" i="11"/>
  <c r="F68" i="11"/>
  <c r="E68" i="11"/>
  <c r="F67" i="11"/>
  <c r="E67" i="11"/>
  <c r="F66" i="11"/>
  <c r="E66" i="11"/>
  <c r="F62" i="11"/>
  <c r="E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E45" i="11"/>
  <c r="F44" i="11"/>
  <c r="F43" i="11"/>
  <c r="F42" i="11"/>
  <c r="F41" i="11"/>
  <c r="F40" i="11"/>
  <c r="F39" i="11"/>
  <c r="F38" i="11"/>
  <c r="F37" i="11"/>
  <c r="F36" i="11"/>
  <c r="F35" i="11"/>
  <c r="F31" i="11"/>
  <c r="F30" i="11"/>
  <c r="F29" i="11"/>
  <c r="F28" i="11"/>
  <c r="F27" i="11"/>
  <c r="F26" i="11"/>
  <c r="F22" i="11"/>
  <c r="E22" i="11"/>
  <c r="F21" i="11"/>
  <c r="E21" i="11"/>
  <c r="F20" i="11"/>
  <c r="E20" i="11"/>
  <c r="F19" i="11"/>
  <c r="E19" i="11"/>
  <c r="F18" i="11"/>
  <c r="E18" i="11"/>
  <c r="F17" i="11"/>
  <c r="E17" i="11"/>
  <c r="F15" i="11"/>
  <c r="E15" i="11"/>
  <c r="F14" i="11"/>
  <c r="E14" i="11"/>
  <c r="F13" i="11"/>
  <c r="E13" i="11"/>
  <c r="F12" i="11"/>
  <c r="E12" i="11"/>
  <c r="F11" i="11"/>
  <c r="E11" i="11"/>
  <c r="F10" i="11"/>
  <c r="E10" i="11"/>
  <c r="F9" i="11"/>
  <c r="E9" i="11"/>
  <c r="F8" i="11"/>
  <c r="E8" i="11"/>
  <c r="F7" i="11"/>
  <c r="E7" i="11"/>
  <c r="F6" i="11"/>
  <c r="E6" i="11"/>
  <c r="F5" i="11"/>
  <c r="E5" i="11"/>
  <c r="D32" i="8"/>
  <c r="C32" i="8"/>
  <c r="G32" i="8" s="1"/>
  <c r="H32" i="8" s="1"/>
  <c r="D21" i="8"/>
  <c r="D23" i="8" s="1"/>
  <c r="C21" i="8"/>
  <c r="E20" i="13"/>
  <c r="D20" i="13"/>
  <c r="D7" i="7"/>
  <c r="E19" i="13" s="1"/>
  <c r="C7" i="7"/>
  <c r="D19" i="13" s="1"/>
  <c r="E12" i="13"/>
  <c r="D12" i="13"/>
  <c r="F20" i="10"/>
  <c r="F21" i="10" s="1"/>
  <c r="E20" i="10"/>
  <c r="E21" i="10" s="1"/>
  <c r="F16" i="10"/>
  <c r="E16" i="10"/>
  <c r="F15" i="10"/>
  <c r="F17" i="10" s="1"/>
  <c r="E15" i="10"/>
  <c r="E17" i="10" s="1"/>
  <c r="F10" i="10"/>
  <c r="E10" i="10"/>
  <c r="F6" i="10"/>
  <c r="E6" i="10"/>
  <c r="F5" i="10"/>
  <c r="E5" i="10"/>
  <c r="D11" i="13"/>
  <c r="D10" i="13"/>
  <c r="D9" i="13"/>
  <c r="E8" i="13"/>
  <c r="D8" i="13"/>
  <c r="E7" i="13"/>
  <c r="D7" i="13"/>
  <c r="F21" i="9"/>
  <c r="E21" i="9"/>
  <c r="F20" i="9"/>
  <c r="E20" i="9"/>
  <c r="F19" i="9"/>
  <c r="E19" i="9"/>
  <c r="F18" i="9"/>
  <c r="E18" i="9"/>
  <c r="F17" i="9"/>
  <c r="E17" i="9"/>
  <c r="F16" i="9"/>
  <c r="E16" i="9"/>
  <c r="F15" i="9"/>
  <c r="E15" i="9"/>
  <c r="F14" i="9"/>
  <c r="E14" i="9"/>
  <c r="F13" i="9"/>
  <c r="E13" i="9"/>
  <c r="F12" i="9"/>
  <c r="E12" i="9"/>
  <c r="F11" i="9"/>
  <c r="E11" i="9"/>
  <c r="F10" i="9"/>
  <c r="E10" i="9"/>
  <c r="F7" i="9"/>
  <c r="E7" i="9"/>
  <c r="F6" i="9"/>
  <c r="E6" i="9"/>
  <c r="F5" i="9"/>
  <c r="E5" i="9"/>
  <c r="F4" i="9"/>
  <c r="E4" i="9"/>
  <c r="F31" i="8"/>
  <c r="E31" i="8"/>
  <c r="E32" i="8" s="1"/>
  <c r="F30" i="8"/>
  <c r="E30" i="8"/>
  <c r="F29" i="8"/>
  <c r="E29" i="8"/>
  <c r="F20" i="8"/>
  <c r="F21" i="8" s="1"/>
  <c r="E20" i="8"/>
  <c r="E21" i="8" s="1"/>
  <c r="F16" i="8"/>
  <c r="E16" i="8"/>
  <c r="F15" i="8"/>
  <c r="E15" i="8"/>
  <c r="F9" i="8"/>
  <c r="E9" i="8"/>
  <c r="F8" i="8"/>
  <c r="E8" i="8"/>
  <c r="F5" i="8"/>
  <c r="E5" i="8"/>
  <c r="F4" i="8"/>
  <c r="E4" i="8"/>
  <c r="F33" i="7"/>
  <c r="E33" i="7"/>
  <c r="F32" i="7"/>
  <c r="E32" i="7"/>
  <c r="F31" i="7"/>
  <c r="E31" i="7"/>
  <c r="F30" i="7"/>
  <c r="E30" i="7"/>
  <c r="F29" i="7"/>
  <c r="E29" i="7"/>
  <c r="F28" i="7"/>
  <c r="E28" i="7"/>
  <c r="F27" i="7"/>
  <c r="E27" i="7"/>
  <c r="F26" i="7"/>
  <c r="E26" i="7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4" i="7"/>
  <c r="E14" i="7"/>
  <c r="F13" i="7"/>
  <c r="E13" i="7"/>
  <c r="F12" i="7"/>
  <c r="E12" i="7"/>
  <c r="F11" i="7"/>
  <c r="E11" i="7"/>
  <c r="F6" i="7"/>
  <c r="E6" i="7"/>
  <c r="F5" i="7"/>
  <c r="E5" i="7"/>
  <c r="F4" i="7"/>
  <c r="E4" i="7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E16" i="6"/>
  <c r="F15" i="6"/>
  <c r="E15" i="6"/>
  <c r="F14" i="6"/>
  <c r="E14" i="6"/>
  <c r="F13" i="6"/>
  <c r="E13" i="6"/>
  <c r="F12" i="6"/>
  <c r="E12" i="6"/>
  <c r="F8" i="6"/>
  <c r="E8" i="6"/>
  <c r="F7" i="6"/>
  <c r="E7" i="6"/>
  <c r="F6" i="6"/>
  <c r="E6" i="6"/>
  <c r="F5" i="6"/>
  <c r="E5" i="6"/>
  <c r="F4" i="6"/>
  <c r="E4" i="6"/>
  <c r="E26" i="5"/>
  <c r="F25" i="5"/>
  <c r="E25" i="5"/>
  <c r="F24" i="5"/>
  <c r="E24" i="5"/>
  <c r="F23" i="5"/>
  <c r="E23" i="5"/>
  <c r="F22" i="5"/>
  <c r="E22" i="5"/>
  <c r="F21" i="5"/>
  <c r="E21" i="5"/>
  <c r="F20" i="5"/>
  <c r="E20" i="5"/>
  <c r="F19" i="5"/>
  <c r="E19" i="5"/>
  <c r="F18" i="5"/>
  <c r="E18" i="5"/>
  <c r="F17" i="5"/>
  <c r="E17" i="5"/>
  <c r="F16" i="5"/>
  <c r="E16" i="5"/>
  <c r="F15" i="5"/>
  <c r="E15" i="5"/>
  <c r="F14" i="5"/>
  <c r="E14" i="5"/>
  <c r="F13" i="5"/>
  <c r="E13" i="5"/>
  <c r="F9" i="5"/>
  <c r="E9" i="5"/>
  <c r="F8" i="5"/>
  <c r="E8" i="5"/>
  <c r="F7" i="5"/>
  <c r="E7" i="5"/>
  <c r="F6" i="5"/>
  <c r="E6" i="5"/>
  <c r="F5" i="5"/>
  <c r="E5" i="5"/>
  <c r="F4" i="5"/>
  <c r="E4" i="5"/>
  <c r="F41" i="4"/>
  <c r="E41" i="4"/>
  <c r="F39" i="4"/>
  <c r="E39" i="4"/>
  <c r="F38" i="4"/>
  <c r="E38" i="4"/>
  <c r="F37" i="4"/>
  <c r="E37" i="4"/>
  <c r="F36" i="4"/>
  <c r="E36" i="4"/>
  <c r="F35" i="4"/>
  <c r="E35" i="4"/>
  <c r="F34" i="4"/>
  <c r="E34" i="4"/>
  <c r="F33" i="4"/>
  <c r="E33" i="4"/>
  <c r="F32" i="4"/>
  <c r="E32" i="4"/>
  <c r="F31" i="4"/>
  <c r="E31" i="4"/>
  <c r="F30" i="4"/>
  <c r="E30" i="4"/>
  <c r="F29" i="4"/>
  <c r="E29" i="4"/>
  <c r="F28" i="4"/>
  <c r="E28" i="4"/>
  <c r="F27" i="4"/>
  <c r="E27" i="4"/>
  <c r="F26" i="4"/>
  <c r="E26" i="4"/>
  <c r="F25" i="4"/>
  <c r="E25" i="4"/>
  <c r="F24" i="4"/>
  <c r="E24" i="4"/>
  <c r="F23" i="4"/>
  <c r="E23" i="4"/>
  <c r="F22" i="4"/>
  <c r="E22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F12" i="4"/>
  <c r="E12" i="4"/>
  <c r="F11" i="4"/>
  <c r="E11" i="4"/>
  <c r="F8" i="4"/>
  <c r="E8" i="4"/>
  <c r="F7" i="4"/>
  <c r="E7" i="4"/>
  <c r="F6" i="4"/>
  <c r="E6" i="4"/>
  <c r="F5" i="4"/>
  <c r="E5" i="4"/>
  <c r="F4" i="4"/>
  <c r="E4" i="4"/>
  <c r="F39" i="3"/>
  <c r="E39" i="3"/>
  <c r="F38" i="3"/>
  <c r="E38" i="3"/>
  <c r="F37" i="3"/>
  <c r="E37" i="3"/>
  <c r="F36" i="3"/>
  <c r="E36" i="3"/>
  <c r="F35" i="3"/>
  <c r="E35" i="3"/>
  <c r="F34" i="3"/>
  <c r="E34" i="3"/>
  <c r="F33" i="3"/>
  <c r="E33" i="3"/>
  <c r="F31" i="3"/>
  <c r="E31" i="3"/>
  <c r="E30" i="3"/>
  <c r="F29" i="3"/>
  <c r="E29" i="3"/>
  <c r="F28" i="3"/>
  <c r="E28" i="3"/>
  <c r="F27" i="3"/>
  <c r="E27" i="3"/>
  <c r="F26" i="3"/>
  <c r="E26" i="3"/>
  <c r="F25" i="3"/>
  <c r="E25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1" i="3"/>
  <c r="E11" i="3"/>
  <c r="F10" i="3"/>
  <c r="E10" i="3"/>
  <c r="F9" i="3"/>
  <c r="E9" i="3"/>
  <c r="F8" i="3"/>
  <c r="E8" i="3"/>
  <c r="F7" i="3"/>
  <c r="E7" i="3"/>
  <c r="F6" i="3"/>
  <c r="E6" i="3"/>
  <c r="F5" i="3"/>
  <c r="E5" i="3"/>
  <c r="F4" i="3"/>
  <c r="E4" i="3"/>
  <c r="F19" i="2"/>
  <c r="E19" i="2"/>
  <c r="F18" i="2"/>
  <c r="E18" i="2"/>
  <c r="F17" i="2"/>
  <c r="E17" i="2"/>
  <c r="F16" i="2"/>
  <c r="E16" i="2"/>
  <c r="F15" i="2"/>
  <c r="E15" i="2"/>
  <c r="F14" i="2"/>
  <c r="E14" i="2"/>
  <c r="F13" i="2"/>
  <c r="E13" i="2"/>
  <c r="F12" i="2"/>
  <c r="E12" i="2"/>
  <c r="F11" i="2"/>
  <c r="E11" i="2"/>
  <c r="F7" i="2"/>
  <c r="E7" i="2"/>
  <c r="F6" i="2"/>
  <c r="E6" i="2"/>
  <c r="F5" i="2"/>
  <c r="E5" i="2"/>
  <c r="F4" i="2"/>
  <c r="E4" i="2"/>
  <c r="D53" i="1"/>
  <c r="E4" i="13" s="1"/>
  <c r="C53" i="1"/>
  <c r="D4" i="13" s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F26" i="13" l="1"/>
  <c r="F32" i="11"/>
  <c r="D27" i="13"/>
  <c r="E23" i="10"/>
  <c r="F23" i="10"/>
  <c r="E7" i="10"/>
  <c r="F7" i="10"/>
  <c r="E15" i="7"/>
  <c r="F15" i="7"/>
  <c r="F7" i="7"/>
  <c r="G19" i="13" s="1"/>
  <c r="F12" i="13"/>
  <c r="F11" i="13"/>
  <c r="G11" i="13"/>
  <c r="E11" i="13"/>
  <c r="F8" i="2"/>
  <c r="G9" i="13"/>
  <c r="E9" i="13"/>
  <c r="F9" i="13"/>
  <c r="F42" i="4"/>
  <c r="E9" i="4"/>
  <c r="F9" i="4"/>
  <c r="E22" i="9"/>
  <c r="F22" i="9"/>
  <c r="E8" i="9"/>
  <c r="F8" i="9"/>
  <c r="F24" i="9" s="1"/>
  <c r="G7" i="13"/>
  <c r="F27" i="6"/>
  <c r="G12" i="13" s="1"/>
  <c r="G26" i="13"/>
  <c r="F23" i="11"/>
  <c r="G25" i="13" s="1"/>
  <c r="E25" i="13"/>
  <c r="E27" i="13" s="1"/>
  <c r="F20" i="13"/>
  <c r="D13" i="13"/>
  <c r="D15" i="13" s="1"/>
  <c r="F19" i="13"/>
  <c r="D21" i="13"/>
  <c r="E21" i="13"/>
  <c r="G20" i="13"/>
  <c r="G10" i="13"/>
  <c r="E10" i="13"/>
  <c r="F10" i="13"/>
  <c r="G21" i="8"/>
  <c r="C23" i="8"/>
  <c r="E6" i="8"/>
  <c r="E17" i="8"/>
  <c r="E23" i="8" s="1"/>
  <c r="F6" i="8"/>
  <c r="F17" i="8"/>
  <c r="F23" i="8" s="1"/>
  <c r="E10" i="8"/>
  <c r="F10" i="8"/>
  <c r="F32" i="8"/>
  <c r="E23" i="11"/>
  <c r="F25" i="13" s="1"/>
  <c r="E53" i="1"/>
  <c r="F4" i="13" s="1"/>
  <c r="G21" i="13" l="1"/>
  <c r="F21" i="13"/>
  <c r="E13" i="13"/>
  <c r="E15" i="13" s="1"/>
  <c r="F44" i="4"/>
  <c r="G8" i="13" s="1"/>
  <c r="F8" i="13"/>
  <c r="E24" i="9"/>
  <c r="F7" i="13" s="1"/>
  <c r="F27" i="13"/>
  <c r="G27" i="13"/>
  <c r="G13" i="13"/>
  <c r="G15" i="13" s="1"/>
  <c r="H21" i="8"/>
  <c r="H23" i="8" s="1"/>
  <c r="G23" i="8"/>
  <c r="F13" i="13" l="1"/>
  <c r="F15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tc={6B9AB4DC-9569-4138-8871-A09E278098F8}</author>
  </authors>
  <commentList>
    <comment ref="G19" authorId="0" shapeId="0" xr:uid="{6B9AB4DC-9569-4138-8871-A09E278098F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Direct  - 800   transunion Risk - 840.   LGS  3000   Cop Sync 7820  Leads on Line  1800.0  County Maintenance  4000  three ticket writers  7000
</t>
      </text>
    </comment>
  </commentList>
</comments>
</file>

<file path=xl/sharedStrings.xml><?xml version="1.0" encoding="utf-8"?>
<sst xmlns="http://schemas.openxmlformats.org/spreadsheetml/2006/main" count="1251" uniqueCount="544">
  <si>
    <t>Account Number</t>
  </si>
  <si>
    <t>Description</t>
  </si>
  <si>
    <t>Budget</t>
  </si>
  <si>
    <t>Actual</t>
  </si>
  <si>
    <t>Revenues</t>
  </si>
  <si>
    <t>10-400-010</t>
  </si>
  <si>
    <t>AD VALORUM TAXES - CURRENT</t>
  </si>
  <si>
    <t>10-400-015</t>
  </si>
  <si>
    <t>AD VALORUM TAXES - DELINQUENT</t>
  </si>
  <si>
    <t>10-400-020</t>
  </si>
  <si>
    <t>AD VALORUM TAXES - ATT FEES</t>
  </si>
  <si>
    <t>10-400-025</t>
  </si>
  <si>
    <t>AD VALORUM TAXES - PEN &amp; INT</t>
  </si>
  <si>
    <t>10-400-050</t>
  </si>
  <si>
    <t>PARK USE INCOME</t>
  </si>
  <si>
    <t>10-400-060</t>
  </si>
  <si>
    <t>FOOD LICENSE INCOME</t>
  </si>
  <si>
    <t>10-400-065</t>
  </si>
  <si>
    <t>PERMITS</t>
  </si>
  <si>
    <t>10-400-066</t>
  </si>
  <si>
    <t>VARIANCE, ZONING, SUP REQUEST</t>
  </si>
  <si>
    <t>10-400-070</t>
  </si>
  <si>
    <t>CREDIT CARD REWARD REVENUE</t>
  </si>
  <si>
    <t>10-400-071</t>
  </si>
  <si>
    <t>CONTRACTOR REGISTRATION</t>
  </si>
  <si>
    <t>10-400-080</t>
  </si>
  <si>
    <t>INTEREST INCOME</t>
  </si>
  <si>
    <t>10-400-095</t>
  </si>
  <si>
    <t>MISC INCOME</t>
  </si>
  <si>
    <t>10-400-110</t>
  </si>
  <si>
    <t>STATE SALES TAX</t>
  </si>
  <si>
    <t>10-400-115</t>
  </si>
  <si>
    <t>PROPERTY RELEIF SALES TAX</t>
  </si>
  <si>
    <t>10-400-120</t>
  </si>
  <si>
    <t>MIXED BEVERAGE TAX</t>
  </si>
  <si>
    <t>10-400-125</t>
  </si>
  <si>
    <t>NSF CHECK FEE</t>
  </si>
  <si>
    <t>10-400-150</t>
  </si>
  <si>
    <t>FRANCHISE TAX</t>
  </si>
  <si>
    <t>10-400-151</t>
  </si>
  <si>
    <t>AMERICAN TOWER LEASE</t>
  </si>
  <si>
    <t>10-400-155</t>
  </si>
  <si>
    <t>CERTIFICATE OF OCCUPANCY</t>
  </si>
  <si>
    <t>10-400-451</t>
  </si>
  <si>
    <t>LEOSE TRAINING INCOME</t>
  </si>
  <si>
    <t>10-400-455</t>
  </si>
  <si>
    <t>PD NATIONAL NIGHT OUT</t>
  </si>
  <si>
    <t>10-410-285</t>
  </si>
  <si>
    <t>10-410-286</t>
  </si>
  <si>
    <t>LVISD SRO OFFICER</t>
  </si>
  <si>
    <t>10-410-296</t>
  </si>
  <si>
    <t>COPS LVISD</t>
  </si>
  <si>
    <t>10-410-297</t>
  </si>
  <si>
    <t>LVISD ADMINISTRATION FEES</t>
  </si>
  <si>
    <t>10-410-298</t>
  </si>
  <si>
    <t>POLICE REPORTS</t>
  </si>
  <si>
    <t>10-410-300</t>
  </si>
  <si>
    <t>MDD OVERHEAD TRANSFER IN</t>
  </si>
  <si>
    <t>10-415-315</t>
  </si>
  <si>
    <t>INDINGENT DEFENSE FUND (IDF)</t>
  </si>
  <si>
    <t>10-415-320</t>
  </si>
  <si>
    <t>LOCAL TRAFFIC FINE</t>
  </si>
  <si>
    <t>10-415-321</t>
  </si>
  <si>
    <t>LOCAL CONSOLIDATED COURT COST</t>
  </si>
  <si>
    <t>10-415-325</t>
  </si>
  <si>
    <t>MOVING VIOLATION FEE (MVF)</t>
  </si>
  <si>
    <t>10-415-330</t>
  </si>
  <si>
    <t>STATE JURY FEE (JRF)</t>
  </si>
  <si>
    <t>10-415-335</t>
  </si>
  <si>
    <t>STATE JUDICIAL SUPPORT FUND (J</t>
  </si>
  <si>
    <t>10-415-340</t>
  </si>
  <si>
    <t>STATE CONSOLIDATED COURT COST</t>
  </si>
  <si>
    <t>10-415-345</t>
  </si>
  <si>
    <t>STATE TRAFFIC FINE (STF)</t>
  </si>
  <si>
    <t>10-415-355</t>
  </si>
  <si>
    <t>FINE</t>
  </si>
  <si>
    <t>10-415-360</t>
  </si>
  <si>
    <t>TIME PAYMENT FEE</t>
  </si>
  <si>
    <t>10-415-365</t>
  </si>
  <si>
    <t>WARRANT FEE</t>
  </si>
  <si>
    <t>10-415-370</t>
  </si>
  <si>
    <t>ADMINISTRATIVE FEE</t>
  </si>
  <si>
    <t>10-415-371</t>
  </si>
  <si>
    <t>DISMISSAL FEE</t>
  </si>
  <si>
    <t>10-415-372</t>
  </si>
  <si>
    <t>ARREST FEE</t>
  </si>
  <si>
    <t>10-415-380</t>
  </si>
  <si>
    <t>OMNI COLLECTION FEE</t>
  </si>
  <si>
    <t>10-415-385</t>
  </si>
  <si>
    <t>DEFERRED FEE</t>
  </si>
  <si>
    <t>10-415-390</t>
  </si>
  <si>
    <t>CHILD SAFETY FINE</t>
  </si>
  <si>
    <t>10-415-391</t>
  </si>
  <si>
    <t>SCHOOL ZONE VIOLATION FEE</t>
  </si>
  <si>
    <t>10-415-392</t>
  </si>
  <si>
    <t>TRUANCY PREVENTION FEE</t>
  </si>
  <si>
    <t>10-415-393</t>
  </si>
  <si>
    <t>SEATBELT FEE</t>
  </si>
  <si>
    <t>10-415-394</t>
  </si>
  <si>
    <t>LOCAL TRUANCY PREVENTION</t>
  </si>
  <si>
    <t>12-400-080</t>
  </si>
  <si>
    <t>BANK INTEREST</t>
  </si>
  <si>
    <t>12-400-110</t>
  </si>
  <si>
    <t>SALES TAX</t>
  </si>
  <si>
    <t>12-400-120</t>
  </si>
  <si>
    <t>EVENT VENDORS/DONATIONS</t>
  </si>
  <si>
    <t>14-400-010</t>
  </si>
  <si>
    <t>STREET MAINTENANCE TAX</t>
  </si>
  <si>
    <t>14-400-080</t>
  </si>
  <si>
    <t>15-400-080</t>
  </si>
  <si>
    <t>15-400-100</t>
  </si>
  <si>
    <t>HOTEL TAX REVENUE</t>
  </si>
  <si>
    <t>16-400-080</t>
  </si>
  <si>
    <t>INTEREST</t>
  </si>
  <si>
    <t>20-400-010</t>
  </si>
  <si>
    <t>20-400-025</t>
  </si>
  <si>
    <t>20-400-080</t>
  </si>
  <si>
    <t>25-400-080</t>
  </si>
  <si>
    <t>25-410-210</t>
  </si>
  <si>
    <t>COURTHOUSE SECURITY FEES</t>
  </si>
  <si>
    <t>35-400-080</t>
  </si>
  <si>
    <t>35-410-270</t>
  </si>
  <si>
    <t>STATE COURT COST - TECH FEE</t>
  </si>
  <si>
    <t>40-400-080</t>
  </si>
  <si>
    <t>40-400-095</t>
  </si>
  <si>
    <t>40-400-125</t>
  </si>
  <si>
    <t>40-400-505</t>
  </si>
  <si>
    <t>SALES TAX INCOME</t>
  </si>
  <si>
    <t>40-400-510</t>
  </si>
  <si>
    <t>WATER SALES</t>
  </si>
  <si>
    <t>40-400-520</t>
  </si>
  <si>
    <t>SEWER SALES</t>
  </si>
  <si>
    <t>40-400-530</t>
  </si>
  <si>
    <t>PENALTIES</t>
  </si>
  <si>
    <t>40-400-540</t>
  </si>
  <si>
    <t>OPER &amp; MAINTENANCE</t>
  </si>
  <si>
    <t>40-400-550</t>
  </si>
  <si>
    <t>GARBAGE SALES</t>
  </si>
  <si>
    <t>40-400-555</t>
  </si>
  <si>
    <t>OVERPAYMENT</t>
  </si>
  <si>
    <t>40-400-560</t>
  </si>
  <si>
    <t>NEW WATER HOOKUP FEES</t>
  </si>
  <si>
    <t>40-400-565</t>
  </si>
  <si>
    <t>NEW SEWER HOOKUP FEES</t>
  </si>
  <si>
    <t>40-400-570</t>
  </si>
  <si>
    <t>RECONNECTIONS</t>
  </si>
  <si>
    <t>40-400-590</t>
  </si>
  <si>
    <t>WATER DEPOSITS</t>
  </si>
  <si>
    <t>40-400-591</t>
  </si>
  <si>
    <t>ADMIN FEE</t>
  </si>
  <si>
    <t>40-400-592</t>
  </si>
  <si>
    <t>GREASE TRAP PERMITS</t>
  </si>
  <si>
    <t>40-400-595</t>
  </si>
  <si>
    <t>ADJUSTMENTS</t>
  </si>
  <si>
    <t>50-400-080</t>
  </si>
  <si>
    <t>50-400-585</t>
  </si>
  <si>
    <t>WATER IMPACT FEES</t>
  </si>
  <si>
    <t>51-400-080</t>
  </si>
  <si>
    <t>51-400-580</t>
  </si>
  <si>
    <t>SEWER IMPACT FEES</t>
  </si>
  <si>
    <t>Expenses</t>
  </si>
  <si>
    <t>10-500-010</t>
  </si>
  <si>
    <t>WAGES - CODE ENFORCEMENT</t>
  </si>
  <si>
    <t>10-500-110</t>
  </si>
  <si>
    <t>SOCIAL SECURITY</t>
  </si>
  <si>
    <t>10-500-115</t>
  </si>
  <si>
    <t>TMRS</t>
  </si>
  <si>
    <t>10-500-150</t>
  </si>
  <si>
    <t>EMPLOYEE INSURANCE</t>
  </si>
  <si>
    <t>10-500-210</t>
  </si>
  <si>
    <t>OFFICE EXPENSE</t>
  </si>
  <si>
    <t>10-500-230</t>
  </si>
  <si>
    <t>DUES AND SUBSCRIPTIONS</t>
  </si>
  <si>
    <t>10-500-250</t>
  </si>
  <si>
    <t>UNIFORMS</t>
  </si>
  <si>
    <t>10-500-270</t>
  </si>
  <si>
    <t>TECHNOLOGY/SOFTWARE UPGRADES</t>
  </si>
  <si>
    <t>10-500-300</t>
  </si>
  <si>
    <t>CONTRACT SERVICES - BV</t>
  </si>
  <si>
    <t>10-500-320</t>
  </si>
  <si>
    <t>WORKERS COMP INSURANCE</t>
  </si>
  <si>
    <t>10-500-410</t>
  </si>
  <si>
    <t>LEGAL &amp; PROFESSIONAL - ENGINEE</t>
  </si>
  <si>
    <t>10-500-420</t>
  </si>
  <si>
    <t>LEGAL &amp; PROFESSIONAL - LEGAL</t>
  </si>
  <si>
    <t>10-500-425</t>
  </si>
  <si>
    <t>MUNI CODES</t>
  </si>
  <si>
    <t>10-500-450</t>
  </si>
  <si>
    <t>EMPLOYEE TRAINING</t>
  </si>
  <si>
    <t>10-500-610</t>
  </si>
  <si>
    <t>VEHICLE FUEL</t>
  </si>
  <si>
    <t>10-500-620</t>
  </si>
  <si>
    <t>VEHICLE REPAIR</t>
  </si>
  <si>
    <t>10-510-010</t>
  </si>
  <si>
    <t>WAGES - GENERAL</t>
  </si>
  <si>
    <t>10-510-020</t>
  </si>
  <si>
    <t>CAR/ PHONE ALLOWANCE</t>
  </si>
  <si>
    <t>10-510-110</t>
  </si>
  <si>
    <t>PAYROLL TAXES</t>
  </si>
  <si>
    <t>10-510-115</t>
  </si>
  <si>
    <t>10-510-150</t>
  </si>
  <si>
    <t>10-510-210</t>
  </si>
  <si>
    <t>10-510-212</t>
  </si>
  <si>
    <t>OFFICE EQUIPMENT RENTALS</t>
  </si>
  <si>
    <t>10-510-214</t>
  </si>
  <si>
    <t>BUILDING EXPENSE - CH</t>
  </si>
  <si>
    <t>10-510-215</t>
  </si>
  <si>
    <t>OFFICE CLEANING</t>
  </si>
  <si>
    <t>10-510-220</t>
  </si>
  <si>
    <t>OFFICE SUPPLIES</t>
  </si>
  <si>
    <t>10-510-230</t>
  </si>
  <si>
    <t>10-510-240</t>
  </si>
  <si>
    <t>TELEPHONE</t>
  </si>
  <si>
    <t>10-510-250</t>
  </si>
  <si>
    <t>10-510-260</t>
  </si>
  <si>
    <t>POSTAGE</t>
  </si>
  <si>
    <t>10-510-270</t>
  </si>
  <si>
    <t>TECHNOWLEDGE/SOFTWARE UPGRADES</t>
  </si>
  <si>
    <t>10-510-290</t>
  </si>
  <si>
    <t>UTILITIES</t>
  </si>
  <si>
    <t>10-510-300</t>
  </si>
  <si>
    <t>NATIONAL NIGHT EXPENSES</t>
  </si>
  <si>
    <t>10-510-310</t>
  </si>
  <si>
    <t>PROPERTY &amp; LIABILITY INSURANCE</t>
  </si>
  <si>
    <t>10-510-320</t>
  </si>
  <si>
    <t>10-510-330</t>
  </si>
  <si>
    <t>BONDING</t>
  </si>
  <si>
    <t>10-510-420</t>
  </si>
  <si>
    <t>10-510-421</t>
  </si>
  <si>
    <t>LEGAL &amp; PROFESSIONAL - COLLECT</t>
  </si>
  <si>
    <t>10-510-435</t>
  </si>
  <si>
    <t>FOOD LICENSE EXPENSE</t>
  </si>
  <si>
    <t>10-510-450</t>
  </si>
  <si>
    <t>10-510-452</t>
  </si>
  <si>
    <t>WCAC QUARTERLY PAYMENT</t>
  </si>
  <si>
    <t>10-510-460</t>
  </si>
  <si>
    <t>AUDIT EXPENSE</t>
  </si>
  <si>
    <t>10-510-465</t>
  </si>
  <si>
    <t>ELECTION EXPENSE</t>
  </si>
  <si>
    <t>10-510-470</t>
  </si>
  <si>
    <t>BANK SERVICE CHARGES</t>
  </si>
  <si>
    <t>10-510-476</t>
  </si>
  <si>
    <t>CONTRACT SERVICES - CSI</t>
  </si>
  <si>
    <t>10-510-490</t>
  </si>
  <si>
    <t>ADS</t>
  </si>
  <si>
    <t>10-510-670</t>
  </si>
  <si>
    <t>GENERAL SUPPLIES</t>
  </si>
  <si>
    <t>10-510-700</t>
  </si>
  <si>
    <t>LIBRARY DONATION</t>
  </si>
  <si>
    <t>10-510-710</t>
  </si>
  <si>
    <t>CHILD ADVOCACY</t>
  </si>
  <si>
    <t>10-510-720</t>
  </si>
  <si>
    <t>ANIMAL CONTROL CONTRACT</t>
  </si>
  <si>
    <t>10-510-920</t>
  </si>
  <si>
    <t>MISCELLANEOUS EXPENSE</t>
  </si>
  <si>
    <t>10-515-010</t>
  </si>
  <si>
    <t>WAGES - COURT</t>
  </si>
  <si>
    <t>10-515-110</t>
  </si>
  <si>
    <t>10-515-115</t>
  </si>
  <si>
    <t>10-515-150</t>
  </si>
  <si>
    <t>10-515-210</t>
  </si>
  <si>
    <t>10-515-230</t>
  </si>
  <si>
    <t>10-515-271</t>
  </si>
  <si>
    <t>10-515-320</t>
  </si>
  <si>
    <t>10-515-415</t>
  </si>
  <si>
    <t>PROSECUTOR SERVICES</t>
  </si>
  <si>
    <t>10-515-420</t>
  </si>
  <si>
    <t>JURY EXPENSE</t>
  </si>
  <si>
    <t>10-515-450</t>
  </si>
  <si>
    <t>10-515-474</t>
  </si>
  <si>
    <t>OMNI COLLECTION</t>
  </si>
  <si>
    <t>10-515-550</t>
  </si>
  <si>
    <t>STATE COURT COSTS</t>
  </si>
  <si>
    <t>10-520-010</t>
  </si>
  <si>
    <t>WAGES - POLICE</t>
  </si>
  <si>
    <t>10-520-011</t>
  </si>
  <si>
    <t>CONTRACT LABOR</t>
  </si>
  <si>
    <t>10-520-012</t>
  </si>
  <si>
    <t>SHIFT DIFFERENTIAL</t>
  </si>
  <si>
    <t>10-520-015</t>
  </si>
  <si>
    <t>OVERTIME</t>
  </si>
  <si>
    <t>10-520-110</t>
  </si>
  <si>
    <t>10-520-115</t>
  </si>
  <si>
    <t>10-520-150</t>
  </si>
  <si>
    <t>10-520-160</t>
  </si>
  <si>
    <t>MEDICAL COST</t>
  </si>
  <si>
    <t>10-520-210</t>
  </si>
  <si>
    <t>10-520-220</t>
  </si>
  <si>
    <t>10-520-240</t>
  </si>
  <si>
    <t>10-520-250</t>
  </si>
  <si>
    <t>10-520-270</t>
  </si>
  <si>
    <t>10-520-310</t>
  </si>
  <si>
    <t>10-520-320</t>
  </si>
  <si>
    <t>10-520-330</t>
  </si>
  <si>
    <t>10-520-400</t>
  </si>
  <si>
    <t>PROFESSIONAL FEES</t>
  </si>
  <si>
    <t>10-520-450</t>
  </si>
  <si>
    <t>10-520-451</t>
  </si>
  <si>
    <t>LEOSE TRAINING EXPENSE</t>
  </si>
  <si>
    <t>10-520-476</t>
  </si>
  <si>
    <t>CONTRACT SERVICES CAMERA</t>
  </si>
  <si>
    <t>10-520-477</t>
  </si>
  <si>
    <t>LAB TEST</t>
  </si>
  <si>
    <t>10-520-479</t>
  </si>
  <si>
    <t>COPS LVISD CONTRACT PAY</t>
  </si>
  <si>
    <t>10-520-480</t>
  </si>
  <si>
    <t>EVIDENCE SUPPLIES</t>
  </si>
  <si>
    <t>10-520-490</t>
  </si>
  <si>
    <t>10-520-499</t>
  </si>
  <si>
    <t>ADS - PUBLICATIONS</t>
  </si>
  <si>
    <t>10-520-600</t>
  </si>
  <si>
    <t>VEHICLE PURCHASE</t>
  </si>
  <si>
    <t>10-520-610</t>
  </si>
  <si>
    <t>10-520-620</t>
  </si>
  <si>
    <t>10-520-670</t>
  </si>
  <si>
    <t>10-520-690</t>
  </si>
  <si>
    <t>EQUIPMENT PURCHASES</t>
  </si>
  <si>
    <t>10-520-700</t>
  </si>
  <si>
    <t>WILSON COUNTY SOFTWARE</t>
  </si>
  <si>
    <t>10-520-920</t>
  </si>
  <si>
    <t>MICELLAENOUS</t>
  </si>
  <si>
    <t>10-530-010</t>
  </si>
  <si>
    <t>WAGES - PUBLIC WORKS</t>
  </si>
  <si>
    <t>10-530-015</t>
  </si>
  <si>
    <t>10-530-110</t>
  </si>
  <si>
    <t>10-530-115</t>
  </si>
  <si>
    <t>10-530-120</t>
  </si>
  <si>
    <t>ON CALL PAY</t>
  </si>
  <si>
    <t>10-530-150</t>
  </si>
  <si>
    <t>10-530-214</t>
  </si>
  <si>
    <t>BUILDING MAINTENANCE PW</t>
  </si>
  <si>
    <t>10-530-240</t>
  </si>
  <si>
    <t>10-530-250</t>
  </si>
  <si>
    <t>10-530-310</t>
  </si>
  <si>
    <t>PROPERTY &amp; LIABILITY INSURNACE</t>
  </si>
  <si>
    <t>10-530-320</t>
  </si>
  <si>
    <t>10-530-450</t>
  </si>
  <si>
    <t>10-530-610</t>
  </si>
  <si>
    <t>10-530-620</t>
  </si>
  <si>
    <t>10-530-655</t>
  </si>
  <si>
    <t>REPAIR AND MAINTENANCE</t>
  </si>
  <si>
    <t>10-530-660</t>
  </si>
  <si>
    <t>TOOLS</t>
  </si>
  <si>
    <t>10-530-665</t>
  </si>
  <si>
    <t>STREET REPAIR</t>
  </si>
  <si>
    <t>10-530-670</t>
  </si>
  <si>
    <t>10-530-690</t>
  </si>
  <si>
    <t>EQUIPMENT</t>
  </si>
  <si>
    <t>10-530-930</t>
  </si>
  <si>
    <t>ENGINEERING FEES</t>
  </si>
  <si>
    <t>10-580-010</t>
  </si>
  <si>
    <t>WAGES - PARK DEPARTMENT</t>
  </si>
  <si>
    <t>10-580-015</t>
  </si>
  <si>
    <t>10-580-110</t>
  </si>
  <si>
    <t>10-580-115</t>
  </si>
  <si>
    <t>10-580-150</t>
  </si>
  <si>
    <t>10-580-240</t>
  </si>
  <si>
    <t>10-580-250</t>
  </si>
  <si>
    <t>10-580-290</t>
  </si>
  <si>
    <t>UTILITIES - PARK</t>
  </si>
  <si>
    <t>10-580-320</t>
  </si>
  <si>
    <t>10-580-450</t>
  </si>
  <si>
    <t>10-580-610</t>
  </si>
  <si>
    <t>10-580-620</t>
  </si>
  <si>
    <t>10-580-655</t>
  </si>
  <si>
    <t>10-580-660</t>
  </si>
  <si>
    <t>10-580-670</t>
  </si>
  <si>
    <t>CITY PARK SUPPLIES</t>
  </si>
  <si>
    <t>10-580-690</t>
  </si>
  <si>
    <t>PARK EQUIPMENT</t>
  </si>
  <si>
    <t>10-580-695</t>
  </si>
  <si>
    <t>PARK- CHRISTMAS</t>
  </si>
  <si>
    <t>12-500-010</t>
  </si>
  <si>
    <t>WAGES - MDD</t>
  </si>
  <si>
    <t>12-500-050</t>
  </si>
  <si>
    <t>12-500-115</t>
  </si>
  <si>
    <t>12-500-150</t>
  </si>
  <si>
    <t>12-500-220</t>
  </si>
  <si>
    <t>12-500-230</t>
  </si>
  <si>
    <t>MEMBERSHIP/DUES</t>
  </si>
  <si>
    <t>12-500-231</t>
  </si>
  <si>
    <t>NEWS PUBLICATIONS/SUBSCRIPTION</t>
  </si>
  <si>
    <t>12-500-240</t>
  </si>
  <si>
    <t>12-500-320</t>
  </si>
  <si>
    <t>12-500-400</t>
  </si>
  <si>
    <t>FACILITY &amp; OVERHEAD COST TO GF</t>
  </si>
  <si>
    <t>12-500-410</t>
  </si>
  <si>
    <t>ENGINEERING</t>
  </si>
  <si>
    <t>12-500-420</t>
  </si>
  <si>
    <t>LEGAL</t>
  </si>
  <si>
    <t>12-500-450</t>
  </si>
  <si>
    <t>TRAINING/CONFERENCE/TRAVEL</t>
  </si>
  <si>
    <t>12-500-456</t>
  </si>
  <si>
    <t>ECONOMIC DEVELOPMENT</t>
  </si>
  <si>
    <t>12-500-460</t>
  </si>
  <si>
    <t>EVENT PLANNING</t>
  </si>
  <si>
    <t>12-500-475</t>
  </si>
  <si>
    <t>CONSULTING/PLANNING</t>
  </si>
  <si>
    <t>12-500-476</t>
  </si>
  <si>
    <t>ADVERTISING</t>
  </si>
  <si>
    <t>12-500-477</t>
  </si>
  <si>
    <t>FACADE GRANTS</t>
  </si>
  <si>
    <t>12-500-478</t>
  </si>
  <si>
    <t>TRAFFIC STUDY</t>
  </si>
  <si>
    <t>12-500-500</t>
  </si>
  <si>
    <t>CONTINGENCY</t>
  </si>
  <si>
    <t>14-500-100</t>
  </si>
  <si>
    <t>14-500-410</t>
  </si>
  <si>
    <t>PROFESSIONAL - ENGINEERING</t>
  </si>
  <si>
    <t>15-500-200</t>
  </si>
  <si>
    <t>HOTEL ABATEMENT EXPENSE</t>
  </si>
  <si>
    <t>18-540-100</t>
  </si>
  <si>
    <t>FEMA COVID RECOVERY EXPENSES</t>
  </si>
  <si>
    <t>25-500-100</t>
  </si>
  <si>
    <t>COURT BAILIFF</t>
  </si>
  <si>
    <t>35-900-100</t>
  </si>
  <si>
    <t>ANNUAL SOFTWARE MAINTENANCE</t>
  </si>
  <si>
    <t>40-540-010</t>
  </si>
  <si>
    <t>WAGES</t>
  </si>
  <si>
    <t>40-540-015</t>
  </si>
  <si>
    <t>40-540-110</t>
  </si>
  <si>
    <t>40-540-115</t>
  </si>
  <si>
    <t>40-540-120</t>
  </si>
  <si>
    <t>40-540-150</t>
  </si>
  <si>
    <t>40-540-210</t>
  </si>
  <si>
    <t>40-540-230</t>
  </si>
  <si>
    <t>40-540-240</t>
  </si>
  <si>
    <t>40-540-260</t>
  </si>
  <si>
    <t>40-540-270</t>
  </si>
  <si>
    <t>40-540-281</t>
  </si>
  <si>
    <t>DEPOSIT REFUND</t>
  </si>
  <si>
    <t>40-540-284</t>
  </si>
  <si>
    <t>APPLIED DEPOSIT REIMBURSEMENT</t>
  </si>
  <si>
    <t>40-540-290</t>
  </si>
  <si>
    <t>40-540-310</t>
  </si>
  <si>
    <t>40-540-320</t>
  </si>
  <si>
    <t>40-540-400</t>
  </si>
  <si>
    <t>40-540-411</t>
  </si>
  <si>
    <t>PERMITS &amp; INSPECTIONS</t>
  </si>
  <si>
    <t>40-540-450</t>
  </si>
  <si>
    <t>EMPLOYEE TRAINING &amp; LICENSING</t>
  </si>
  <si>
    <t>40-540-455</t>
  </si>
  <si>
    <t>CRWA MEETING REIMBURSEMENT</t>
  </si>
  <si>
    <t>40-540-460</t>
  </si>
  <si>
    <t>40-540-471</t>
  </si>
  <si>
    <t>PAYCLIX EXPENSE</t>
  </si>
  <si>
    <t>40-540-490</t>
  </si>
  <si>
    <t>40-540-610</t>
  </si>
  <si>
    <t>40-540-620</t>
  </si>
  <si>
    <t>40-540-710</t>
  </si>
  <si>
    <t>GARBAGE COLLECTION EXPENSE</t>
  </si>
  <si>
    <t>40-540-720</t>
  </si>
  <si>
    <t>SALES TAX EXPENSE</t>
  </si>
  <si>
    <t>40-540-810</t>
  </si>
  <si>
    <t>SUPPLIES AND REPAIRS</t>
  </si>
  <si>
    <t>40-540-820</t>
  </si>
  <si>
    <t>WWTP OPERATION</t>
  </si>
  <si>
    <t>40-540-830</t>
  </si>
  <si>
    <t>WATER ANALYSIS LAB</t>
  </si>
  <si>
    <t>40-540-840</t>
  </si>
  <si>
    <t>CHEMICALS</t>
  </si>
  <si>
    <t>40-540-880</t>
  </si>
  <si>
    <t>BULK WATER PURCHASE</t>
  </si>
  <si>
    <t>40-540-902</t>
  </si>
  <si>
    <t>LAND LEASE</t>
  </si>
  <si>
    <t>40-540-906</t>
  </si>
  <si>
    <t>EQUIPMENT PURCHASE</t>
  </si>
  <si>
    <t>40-540-909</t>
  </si>
  <si>
    <t>C OF O 2011 PRINCIPAL</t>
  </si>
  <si>
    <t>40-540-910</t>
  </si>
  <si>
    <t>SARA LOAN PRINCIPAL</t>
  </si>
  <si>
    <t>40-540-912</t>
  </si>
  <si>
    <t>C OF O 2011 INTEREST</t>
  </si>
  <si>
    <t>40-540-913</t>
  </si>
  <si>
    <t>SARA LOAN INTEREST</t>
  </si>
  <si>
    <t>40-540-916 -</t>
  </si>
  <si>
    <t>2016 SERIES BOND PAYMENT</t>
  </si>
  <si>
    <t>40-540-917</t>
  </si>
  <si>
    <t>2016 SERIES - INTEREST PAYMENT</t>
  </si>
  <si>
    <t>40-540-918</t>
  </si>
  <si>
    <t>2016 SERIES BOND - ADMIN FEE</t>
  </si>
  <si>
    <t>40-540-920</t>
  </si>
  <si>
    <t>as of June 21, 2022</t>
  </si>
  <si>
    <t>Balance</t>
  </si>
  <si>
    <t xml:space="preserve">Percent </t>
  </si>
  <si>
    <t>Total GF Revenues</t>
  </si>
  <si>
    <t>General Fund</t>
  </si>
  <si>
    <t>Code Permit</t>
  </si>
  <si>
    <t>General Fund Expense</t>
  </si>
  <si>
    <t>Police Department</t>
  </si>
  <si>
    <t>Public Works</t>
  </si>
  <si>
    <t>Proposed Budget</t>
  </si>
  <si>
    <t>Difference</t>
  </si>
  <si>
    <t>+/-</t>
  </si>
  <si>
    <t xml:space="preserve"> </t>
  </si>
  <si>
    <t>PARK- CHRISTMAS/MOVIES</t>
  </si>
  <si>
    <t>GF</t>
  </si>
  <si>
    <t>CE</t>
  </si>
  <si>
    <t>Court</t>
  </si>
  <si>
    <t>Police</t>
  </si>
  <si>
    <t>PW</t>
  </si>
  <si>
    <t>Park</t>
  </si>
  <si>
    <t>MDD</t>
  </si>
  <si>
    <t>Utilities</t>
  </si>
  <si>
    <t>Total Revenue</t>
  </si>
  <si>
    <t>Total Expenses</t>
  </si>
  <si>
    <t>Still need infromation on SRO officer</t>
  </si>
  <si>
    <t>Due to increase of C of O's</t>
  </si>
  <si>
    <t>This tower is no longer in the city</t>
  </si>
  <si>
    <t>Fines that are deferred will show up in here now not</t>
  </si>
  <si>
    <t>this is paying salary and holiday only</t>
  </si>
  <si>
    <t>Cars will not be received until Oct 23 (budget in (FY 2023-24)</t>
  </si>
  <si>
    <t>Removing  contract night security</t>
  </si>
  <si>
    <t>as of July 21, 2022</t>
  </si>
  <si>
    <t>Parking Lot</t>
  </si>
  <si>
    <t>CONTINGENCY FUND</t>
  </si>
  <si>
    <t>Sidewalk project</t>
  </si>
  <si>
    <t>quote is $78,600 for contract</t>
  </si>
  <si>
    <t>Contingency</t>
  </si>
  <si>
    <t>10-520-500</t>
  </si>
  <si>
    <t>New Account - Misc K-9 Expense</t>
  </si>
  <si>
    <t>Ticket writers</t>
  </si>
  <si>
    <t>NEW WATER METER FEES</t>
  </si>
  <si>
    <t>NEW SEWER CONSTRUCTION FEES</t>
  </si>
  <si>
    <t>40-400-563</t>
  </si>
  <si>
    <t>NEW WATER CONSTRUCTION FEES</t>
  </si>
  <si>
    <t>FY 2022</t>
  </si>
  <si>
    <t>FY 2023</t>
  </si>
  <si>
    <t xml:space="preserve">Account  </t>
  </si>
  <si>
    <t xml:space="preserve"> Number</t>
  </si>
  <si>
    <t>Operating Expense</t>
  </si>
  <si>
    <t>Personnel Total</t>
  </si>
  <si>
    <t>Overall Total Expense</t>
  </si>
  <si>
    <t>Operating Cost Total</t>
  </si>
  <si>
    <t>Overall Total</t>
  </si>
  <si>
    <t>Overall Total Cost</t>
  </si>
  <si>
    <t>Operating Total Cost</t>
  </si>
  <si>
    <t>Overall Cost</t>
  </si>
  <si>
    <t>Revenue over Expenses</t>
  </si>
  <si>
    <t>Expense Total</t>
  </si>
  <si>
    <t>Revenue Total</t>
  </si>
  <si>
    <t>Revenue over Expense</t>
  </si>
  <si>
    <t>Operating Expense Total</t>
  </si>
  <si>
    <t>Bond Expense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</si>
</sst>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;[Red]\(#,##0.00\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0" fillId="0" borderId="0" xfId="0" applyNumberFormat="1"/>
    <xf numFmtId="49" fontId="0" fillId="0" borderId="0" xfId="0" quotePrefix="1" applyNumberFormat="1"/>
    <xf numFmtId="164" fontId="2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9" fontId="0" fillId="0" borderId="0" xfId="1" applyFont="1" applyAlignment="1">
      <alignment horizontal="right"/>
    </xf>
    <xf numFmtId="49" fontId="0" fillId="0" borderId="1" xfId="0" quotePrefix="1" applyNumberFormat="1" applyBorder="1"/>
    <xf numFmtId="0" fontId="0" fillId="0" borderId="1" xfId="0" applyBorder="1"/>
    <xf numFmtId="164" fontId="0" fillId="0" borderId="1" xfId="0" applyNumberFormat="1" applyBorder="1" applyAlignment="1">
      <alignment horizontal="right"/>
    </xf>
    <xf numFmtId="9" fontId="0" fillId="0" borderId="1" xfId="1" applyFont="1" applyBorder="1" applyAlignment="1">
      <alignment horizontal="right"/>
    </xf>
    <xf numFmtId="164" fontId="2" fillId="0" borderId="1" xfId="0" applyNumberFormat="1" applyFont="1" applyBorder="1" applyAlignment="1">
      <alignment horizontal="center" wrapText="1"/>
    </xf>
    <xf numFmtId="164" fontId="2" fillId="0" borderId="1" xfId="0" quotePrefix="1" applyNumberFormat="1" applyFont="1" applyBorder="1" applyAlignment="1">
      <alignment horizontal="center"/>
    </xf>
    <xf numFmtId="0" fontId="0" fillId="0" borderId="0" xfId="0" applyFill="1"/>
    <xf numFmtId="164" fontId="2" fillId="0" borderId="0" xfId="0" applyNumberFormat="1" applyFont="1" applyFill="1" applyAlignment="1">
      <alignment horizontal="right"/>
    </xf>
    <xf numFmtId="164" fontId="2" fillId="0" borderId="1" xfId="0" applyNumberFormat="1" applyFont="1" applyFill="1" applyBorder="1" applyAlignment="1">
      <alignment horizontal="center" wrapText="1"/>
    </xf>
    <xf numFmtId="164" fontId="0" fillId="0" borderId="0" xfId="0" applyNumberFormat="1" applyFill="1" applyAlignment="1">
      <alignment horizontal="right"/>
    </xf>
    <xf numFmtId="164" fontId="0" fillId="0" borderId="1" xfId="0" applyNumberFormat="1" applyFill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164" fontId="2" fillId="0" borderId="0" xfId="0" applyNumberFormat="1" applyFont="1" applyBorder="1" applyAlignment="1">
      <alignment horizontal="center"/>
    </xf>
    <xf numFmtId="164" fontId="2" fillId="0" borderId="0" xfId="0" applyNumberFormat="1" applyFont="1" applyFill="1" applyBorder="1" applyAlignment="1">
      <alignment horizontal="center" wrapText="1"/>
    </xf>
    <xf numFmtId="164" fontId="2" fillId="0" borderId="0" xfId="0" quotePrefix="1" applyNumberFormat="1" applyFont="1" applyBorder="1" applyAlignment="1">
      <alignment horizontal="center"/>
    </xf>
    <xf numFmtId="43" fontId="0" fillId="0" borderId="0" xfId="2" applyFont="1"/>
    <xf numFmtId="43" fontId="0" fillId="0" borderId="1" xfId="2" applyFont="1" applyBorder="1"/>
    <xf numFmtId="165" fontId="0" fillId="0" borderId="0" xfId="2" applyNumberFormat="1" applyFont="1" applyFill="1" applyAlignment="1">
      <alignment horizontal="right"/>
    </xf>
    <xf numFmtId="0" fontId="0" fillId="0" borderId="0" xfId="0" applyFont="1"/>
    <xf numFmtId="9" fontId="0" fillId="0" borderId="0" xfId="1" applyFont="1" applyBorder="1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horizontal="left"/>
    </xf>
    <xf numFmtId="164" fontId="2" fillId="0" borderId="0" xfId="0" applyNumberFormat="1" applyFont="1" applyAlignment="1">
      <alignment horizontal="left"/>
    </xf>
    <xf numFmtId="164" fontId="2" fillId="0" borderId="1" xfId="0" applyNumberFormat="1" applyFont="1" applyBorder="1" applyAlignment="1">
      <alignment horizontal="left"/>
    </xf>
    <xf numFmtId="0" fontId="0" fillId="0" borderId="0" xfId="0" applyBorder="1"/>
    <xf numFmtId="43" fontId="0" fillId="0" borderId="0" xfId="2" applyFont="1" applyBorder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0" fillId="0" borderId="0" xfId="0" quotePrefix="1" applyNumberFormat="1" applyBorder="1"/>
    <xf numFmtId="164" fontId="0" fillId="0" borderId="0" xfId="0" applyNumberFormat="1" applyFill="1" applyBorder="1" applyAlignment="1">
      <alignment horizontal="right"/>
    </xf>
    <xf numFmtId="0" fontId="0" fillId="0" borderId="0" xfId="0" applyFill="1" applyBorder="1"/>
    <xf numFmtId="164" fontId="2" fillId="0" borderId="0" xfId="0" applyNumberFormat="1" applyFont="1" applyFill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Fill="1"/>
    <xf numFmtId="40" fontId="0" fillId="0" borderId="0" xfId="0" applyNumberFormat="1"/>
    <xf numFmtId="165" fontId="0" fillId="0" borderId="0" xfId="2" applyNumberFormat="1" applyFont="1" applyBorder="1" applyAlignment="1">
      <alignment horizontal="right"/>
    </xf>
    <xf numFmtId="165" fontId="0" fillId="0" borderId="1" xfId="2" applyNumberFormat="1" applyFont="1" applyBorder="1" applyAlignment="1">
      <alignment horizontal="right"/>
    </xf>
    <xf numFmtId="165" fontId="0" fillId="0" borderId="0" xfId="2" applyNumberFormat="1" applyFont="1" applyAlignment="1">
      <alignment horizontal="right"/>
    </xf>
    <xf numFmtId="165" fontId="0" fillId="0" borderId="0" xfId="2" applyNumberFormat="1" applyFont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yvonne.griffin" id="{32D1AD8B-0D83-4B79-AD7B-154D22F0404C}" userId="S::yvonne.griffin@laverniatx.onmicrosoft.com::47229056-3c16-4d58-aeee-91c887c16f2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9" dT="2022-07-28T17:04:15.29" personId="{32D1AD8B-0D83-4B79-AD7B-154D22F0404C}" id="{6B9AB4DC-9569-4138-8871-A09E278098F8}">
    <text xml:space="preserve">Direct  - 800   transunion Risk - 840.   LGS  3000   Cop Sync 7820  Leads on Line  1800.0  County Maintenance  4000  three ticket writers  7000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CE267-913F-4FCD-A5DD-BC54756FE5B7}">
  <dimension ref="A2:I27"/>
  <sheetViews>
    <sheetView showGridLines="0" workbookViewId="0">
      <selection activeCell="O14" sqref="M12:O14"/>
    </sheetView>
  </sheetViews>
  <sheetFormatPr defaultRowHeight="15" x14ac:dyDescent="0.25"/>
  <cols>
    <col min="3" max="3" width="10.140625" customWidth="1"/>
    <col min="4" max="5" width="13.42578125" bestFit="1" customWidth="1"/>
    <col min="6" max="6" width="12.42578125" bestFit="1" customWidth="1"/>
    <col min="7" max="7" width="9.42578125" hidden="1" customWidth="1"/>
    <col min="8" max="8" width="13.42578125" bestFit="1" customWidth="1"/>
    <col min="9" max="9" width="12.28515625" hidden="1" customWidth="1"/>
  </cols>
  <sheetData>
    <row r="2" spans="1:9" ht="30" x14ac:dyDescent="0.25">
      <c r="D2" s="24" t="s">
        <v>2</v>
      </c>
      <c r="E2" s="24" t="s">
        <v>3</v>
      </c>
      <c r="F2" s="24" t="s">
        <v>483</v>
      </c>
      <c r="G2" s="24" t="s">
        <v>484</v>
      </c>
      <c r="H2" s="25" t="s">
        <v>491</v>
      </c>
      <c r="I2" s="17" t="s">
        <v>493</v>
      </c>
    </row>
    <row r="3" spans="1:9" x14ac:dyDescent="0.25">
      <c r="A3" s="1" t="s">
        <v>494</v>
      </c>
      <c r="B3" t="s">
        <v>494</v>
      </c>
      <c r="D3" s="24"/>
      <c r="E3" s="24"/>
      <c r="F3" s="24"/>
      <c r="G3" s="24"/>
      <c r="H3" s="25"/>
      <c r="I3" s="26"/>
    </row>
    <row r="4" spans="1:9" x14ac:dyDescent="0.25">
      <c r="A4" s="30" t="s">
        <v>4</v>
      </c>
      <c r="D4" s="27">
        <f>'GF Revenues'!C53</f>
        <v>1962909</v>
      </c>
      <c r="E4" s="27">
        <f>'GF Revenues'!D53</f>
        <v>1578298.3599999994</v>
      </c>
      <c r="F4" s="27">
        <f>'GF Revenues'!E53</f>
        <v>364947.38</v>
      </c>
      <c r="G4" s="27">
        <f>'GF Revenues'!F53</f>
        <v>0</v>
      </c>
      <c r="H4" s="27">
        <f>'GF Revenues'!G53</f>
        <v>2170031</v>
      </c>
      <c r="I4" s="27">
        <f>'GF Revenues'!H53</f>
        <v>207122</v>
      </c>
    </row>
    <row r="5" spans="1:9" x14ac:dyDescent="0.25">
      <c r="D5" s="27"/>
      <c r="E5" s="27"/>
      <c r="F5" s="27"/>
      <c r="G5" s="27"/>
      <c r="H5" s="27"/>
      <c r="I5" s="27"/>
    </row>
    <row r="6" spans="1:9" x14ac:dyDescent="0.25">
      <c r="A6" t="s">
        <v>160</v>
      </c>
      <c r="D6" s="27"/>
      <c r="E6" s="27"/>
      <c r="F6" s="27"/>
      <c r="G6" s="27"/>
      <c r="H6" s="27"/>
      <c r="I6" s="27"/>
    </row>
    <row r="7" spans="1:9" x14ac:dyDescent="0.25">
      <c r="C7" t="s">
        <v>497</v>
      </c>
      <c r="D7" s="27">
        <f>'Code Permit'!C24</f>
        <v>119931</v>
      </c>
      <c r="E7" s="27">
        <f>'Code Permit'!D24</f>
        <v>79444.939999999988</v>
      </c>
      <c r="F7" s="27">
        <f>'Code Permit'!E24</f>
        <v>40486.060000000005</v>
      </c>
      <c r="G7" s="27">
        <f>'Code Permit'!F24</f>
        <v>4.373545351201086</v>
      </c>
      <c r="H7" s="27">
        <f>'Code Permit'!G24</f>
        <v>145787</v>
      </c>
      <c r="I7" s="27">
        <f>'Code Permit'!H24</f>
        <v>0</v>
      </c>
    </row>
    <row r="8" spans="1:9" x14ac:dyDescent="0.25">
      <c r="C8" t="s">
        <v>496</v>
      </c>
      <c r="D8" s="27">
        <f>'Gen Fund'!C44</f>
        <v>438364</v>
      </c>
      <c r="E8" s="27">
        <f>'Gen Fund'!D44</f>
        <v>319534.55000000005</v>
      </c>
      <c r="F8" s="27">
        <f>'Gen Fund'!E44</f>
        <v>118829.45</v>
      </c>
      <c r="G8" s="27">
        <f>'Gen Fund'!F44</f>
        <v>24.105895687542024</v>
      </c>
      <c r="H8" s="27">
        <f>'Gen Fund'!G44</f>
        <v>479939</v>
      </c>
      <c r="I8" s="27">
        <f>'Gen Fund'!H44</f>
        <v>41575</v>
      </c>
    </row>
    <row r="9" spans="1:9" x14ac:dyDescent="0.25">
      <c r="C9" t="s">
        <v>498</v>
      </c>
      <c r="D9" s="27">
        <f>Court!C22</f>
        <v>125125</v>
      </c>
      <c r="E9" s="27">
        <f>Court!D22</f>
        <v>67717.510000000009</v>
      </c>
      <c r="F9" s="27">
        <f>Court!E22</f>
        <v>57407.49</v>
      </c>
      <c r="G9" s="27">
        <f>Court!F22</f>
        <v>5.2412380501460483</v>
      </c>
      <c r="H9" s="27">
        <f>Court!G22</f>
        <v>126160</v>
      </c>
      <c r="I9" s="27">
        <f>Court!H22</f>
        <v>-300</v>
      </c>
    </row>
    <row r="10" spans="1:9" x14ac:dyDescent="0.25">
      <c r="C10" t="s">
        <v>499</v>
      </c>
      <c r="D10" s="27">
        <f>Police!C42</f>
        <v>1101462</v>
      </c>
      <c r="E10" s="27">
        <f>Police!D42</f>
        <v>875755.96</v>
      </c>
      <c r="F10" s="27">
        <f>Police!E42</f>
        <v>225706.03999999998</v>
      </c>
      <c r="G10" s="27">
        <f>Police!F42</f>
        <v>22.646095142527226</v>
      </c>
      <c r="H10" s="27">
        <f>Police!G42</f>
        <v>1152740</v>
      </c>
      <c r="I10" s="27">
        <f>Police!H40</f>
        <v>218056</v>
      </c>
    </row>
    <row r="11" spans="1:9" x14ac:dyDescent="0.25">
      <c r="C11" s="36" t="s">
        <v>500</v>
      </c>
      <c r="D11" s="37">
        <f>'Public Works'!C29</f>
        <v>151162</v>
      </c>
      <c r="E11" s="37">
        <f>'Public Works'!D29</f>
        <v>112149.69</v>
      </c>
      <c r="F11" s="37">
        <f>'Public Works'!E29</f>
        <v>39012.310000000005</v>
      </c>
      <c r="G11" s="37">
        <f>'Public Works'!F29</f>
        <v>9.7326006121667756</v>
      </c>
      <c r="H11" s="37">
        <f>'Public Works'!G29</f>
        <v>161890</v>
      </c>
      <c r="I11" s="37">
        <f>'Public Works'!H27</f>
        <v>10728</v>
      </c>
    </row>
    <row r="12" spans="1:9" x14ac:dyDescent="0.25">
      <c r="C12" s="13" t="s">
        <v>501</v>
      </c>
      <c r="D12" s="28">
        <f>Park!C27</f>
        <v>881626</v>
      </c>
      <c r="E12" s="28">
        <f>Park!D27</f>
        <v>792607.38</v>
      </c>
      <c r="F12" s="28">
        <f>Park!E27</f>
        <v>89018.620000000054</v>
      </c>
      <c r="G12" s="28">
        <f>Park!F27</f>
        <v>0.89902904406176765</v>
      </c>
      <c r="H12" s="28">
        <f>Park!G27</f>
        <v>103515</v>
      </c>
      <c r="I12" s="28">
        <f>Park!H24</f>
        <v>-778111</v>
      </c>
    </row>
    <row r="13" spans="1:9" x14ac:dyDescent="0.25">
      <c r="D13" s="27">
        <f t="shared" ref="D13:I13" si="0">SUM(D7:D12)</f>
        <v>2817670</v>
      </c>
      <c r="E13" s="27">
        <f t="shared" si="0"/>
        <v>2247210.0299999998</v>
      </c>
      <c r="F13" s="27">
        <f t="shared" si="0"/>
        <v>570459.97</v>
      </c>
      <c r="G13" s="27">
        <f t="shared" si="0"/>
        <v>66.998403887644926</v>
      </c>
      <c r="H13" s="27">
        <f>SUM(H7:H12)</f>
        <v>2170031</v>
      </c>
      <c r="I13" s="27">
        <f t="shared" si="0"/>
        <v>-508052</v>
      </c>
    </row>
    <row r="14" spans="1:9" x14ac:dyDescent="0.25">
      <c r="C14" s="13"/>
      <c r="D14" s="28"/>
      <c r="E14" s="28"/>
      <c r="F14" s="28"/>
      <c r="G14" s="28"/>
      <c r="H14" s="28"/>
      <c r="I14" s="28"/>
    </row>
    <row r="15" spans="1:9" x14ac:dyDescent="0.25">
      <c r="C15" t="s">
        <v>492</v>
      </c>
      <c r="D15" s="27">
        <f t="shared" ref="D15:I15" si="1">D4-D13</f>
        <v>-854761</v>
      </c>
      <c r="E15" s="27">
        <f t="shared" si="1"/>
        <v>-668911.67000000039</v>
      </c>
      <c r="F15" s="27">
        <f t="shared" si="1"/>
        <v>-205512.58999999997</v>
      </c>
      <c r="G15" s="27">
        <f t="shared" si="1"/>
        <v>-66.998403887644926</v>
      </c>
      <c r="H15" s="27">
        <f>H4-H13</f>
        <v>0</v>
      </c>
      <c r="I15" s="27">
        <f t="shared" si="1"/>
        <v>715174</v>
      </c>
    </row>
    <row r="16" spans="1:9" x14ac:dyDescent="0.25">
      <c r="D16" s="27"/>
      <c r="E16" s="27"/>
      <c r="F16" s="27"/>
      <c r="G16" s="27"/>
      <c r="H16" s="27"/>
      <c r="I16" s="27"/>
    </row>
    <row r="17" spans="1:9" x14ac:dyDescent="0.25">
      <c r="D17" s="27"/>
      <c r="E17" s="27"/>
      <c r="F17" s="27"/>
      <c r="G17" s="27"/>
      <c r="H17" s="27"/>
      <c r="I17" s="27"/>
    </row>
    <row r="18" spans="1:9" x14ac:dyDescent="0.25">
      <c r="A18" s="1" t="s">
        <v>502</v>
      </c>
      <c r="D18" s="27"/>
      <c r="E18" s="27"/>
      <c r="F18" s="27"/>
      <c r="G18" s="27"/>
      <c r="H18" s="27"/>
      <c r="I18" s="27"/>
    </row>
    <row r="19" spans="1:9" x14ac:dyDescent="0.25">
      <c r="A19" t="s">
        <v>4</v>
      </c>
      <c r="D19" s="27">
        <f>MDD!C7</f>
        <v>371965</v>
      </c>
      <c r="E19" s="27">
        <f>MDD!D7</f>
        <v>348113.51</v>
      </c>
      <c r="F19" s="27">
        <f>MDD!E7</f>
        <v>23851.49000000002</v>
      </c>
      <c r="G19" s="27">
        <f>MDD!F7</f>
        <v>5.0178317749989674</v>
      </c>
      <c r="H19" s="27">
        <f>MDD!G7</f>
        <v>502000</v>
      </c>
      <c r="I19" s="27">
        <f>MDD!H7</f>
        <v>130035</v>
      </c>
    </row>
    <row r="20" spans="1:9" x14ac:dyDescent="0.25">
      <c r="A20" t="s">
        <v>160</v>
      </c>
      <c r="D20" s="28">
        <f>MDD!C38</f>
        <v>70680</v>
      </c>
      <c r="E20" s="28">
        <f>MDD!D38</f>
        <v>279497.89</v>
      </c>
      <c r="F20" s="28">
        <f>MDD!E38</f>
        <v>-208817.88999999998</v>
      </c>
      <c r="G20" s="28">
        <f>MDD!F38</f>
        <v>-6.1137112250010315</v>
      </c>
      <c r="H20" s="28">
        <f>MDD!G38</f>
        <v>0</v>
      </c>
      <c r="I20" s="28">
        <f>MDD!H38</f>
        <v>169297</v>
      </c>
    </row>
    <row r="21" spans="1:9" x14ac:dyDescent="0.25">
      <c r="C21" t="s">
        <v>492</v>
      </c>
      <c r="D21" s="27">
        <f>D20-D19</f>
        <v>-301285</v>
      </c>
      <c r="E21" s="27">
        <f>E19-E20</f>
        <v>68615.62</v>
      </c>
      <c r="F21" s="27">
        <f>F19-F20</f>
        <v>232669.38</v>
      </c>
      <c r="G21" s="27">
        <f>G19-G20</f>
        <v>11.131542999999999</v>
      </c>
      <c r="H21" s="27">
        <f>H19-H20</f>
        <v>502000</v>
      </c>
      <c r="I21" s="27">
        <f>I19+I20</f>
        <v>299332</v>
      </c>
    </row>
    <row r="24" spans="1:9" x14ac:dyDescent="0.25">
      <c r="A24" s="1" t="s">
        <v>503</v>
      </c>
      <c r="D24" s="27"/>
      <c r="E24" s="27"/>
      <c r="F24" s="27"/>
      <c r="G24" s="27"/>
      <c r="H24" s="27"/>
      <c r="I24" s="27"/>
    </row>
    <row r="25" spans="1:9" x14ac:dyDescent="0.25">
      <c r="A25" t="s">
        <v>4</v>
      </c>
      <c r="D25" s="27">
        <f>Utility!C23</f>
        <v>1245505</v>
      </c>
      <c r="E25" s="27">
        <f>Utility!D23</f>
        <v>1109971.42</v>
      </c>
      <c r="F25" s="27">
        <f>Utility!E23</f>
        <v>135533.58000000005</v>
      </c>
      <c r="G25" s="27">
        <f>Utility!F23</f>
        <v>0.89118182584574124</v>
      </c>
      <c r="H25" s="27">
        <f>Utility!G23</f>
        <v>1318200</v>
      </c>
      <c r="I25" s="27">
        <f>Utility!H23</f>
        <v>72695</v>
      </c>
    </row>
    <row r="26" spans="1:9" x14ac:dyDescent="0.25">
      <c r="A26" t="s">
        <v>160</v>
      </c>
      <c r="D26" s="28">
        <f>Utility!C77</f>
        <v>1252505</v>
      </c>
      <c r="E26" s="28">
        <f>Utility!D77</f>
        <v>817878.25599999994</v>
      </c>
      <c r="F26" s="28">
        <f>Utility!E77</f>
        <v>434626.74400000001</v>
      </c>
      <c r="G26" s="28">
        <f>Utility!F77</f>
        <v>8.7703457961238858</v>
      </c>
      <c r="H26" s="28">
        <f>Utility!G77</f>
        <v>1318200</v>
      </c>
      <c r="I26" s="28">
        <f>Utility!H75</f>
        <v>6735</v>
      </c>
    </row>
    <row r="27" spans="1:9" x14ac:dyDescent="0.25">
      <c r="C27" t="s">
        <v>492</v>
      </c>
      <c r="D27" s="27">
        <f>D25-D26</f>
        <v>-7000</v>
      </c>
      <c r="E27" s="27">
        <f>E26-E25</f>
        <v>-292093.16399999999</v>
      </c>
      <c r="F27" s="27">
        <f>F26-F25</f>
        <v>299093.16399999999</v>
      </c>
      <c r="G27" s="27">
        <f>G26-G25</f>
        <v>7.8791639702781442</v>
      </c>
      <c r="H27" s="27">
        <f>H26-H25</f>
        <v>0</v>
      </c>
      <c r="I27" s="27">
        <f>I26-I25</f>
        <v>-65960</v>
      </c>
    </row>
  </sheetData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B3B54-3E59-4B81-8034-ADE69E6FEF0B}">
  <dimension ref="A2:Q315"/>
  <sheetViews>
    <sheetView showGridLines="0" workbookViewId="0">
      <selection activeCell="L25" sqref="L25"/>
    </sheetView>
  </sheetViews>
  <sheetFormatPr defaultRowHeight="15" x14ac:dyDescent="0.25"/>
  <cols>
    <col min="1" max="1" width="11.5703125" bestFit="1" customWidth="1"/>
    <col min="2" max="2" width="36.85546875" bestFit="1" customWidth="1"/>
    <col min="3" max="4" width="10.140625" bestFit="1" customWidth="1"/>
    <col min="5" max="5" width="10.5703125" bestFit="1" customWidth="1"/>
    <col min="6" max="6" width="7.7109375" hidden="1" customWidth="1"/>
    <col min="7" max="7" width="11.28515625" style="18" customWidth="1"/>
    <col min="8" max="8" width="12" hidden="1" customWidth="1"/>
  </cols>
  <sheetData>
    <row r="2" spans="1:17" x14ac:dyDescent="0.25">
      <c r="A2" s="2"/>
      <c r="B2" s="1"/>
      <c r="C2" s="39" t="s">
        <v>482</v>
      </c>
      <c r="D2" s="39"/>
      <c r="E2" s="5"/>
      <c r="F2" s="5"/>
      <c r="G2" s="19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s="47" customFormat="1" ht="33" customHeight="1" x14ac:dyDescent="0.25">
      <c r="A3" s="45" t="s">
        <v>0</v>
      </c>
      <c r="B3" s="46" t="s">
        <v>1</v>
      </c>
      <c r="C3" s="24" t="s">
        <v>2</v>
      </c>
      <c r="D3" s="24" t="s">
        <v>3</v>
      </c>
      <c r="E3" s="24" t="s">
        <v>483</v>
      </c>
      <c r="F3" s="24" t="s">
        <v>484</v>
      </c>
      <c r="G3" s="25" t="s">
        <v>491</v>
      </c>
      <c r="H3" s="26" t="s">
        <v>493</v>
      </c>
      <c r="I3" s="24"/>
      <c r="J3" s="24"/>
      <c r="K3" s="24"/>
      <c r="L3" s="24"/>
      <c r="M3" s="24"/>
      <c r="N3" s="24"/>
      <c r="O3" s="24"/>
      <c r="P3" s="24"/>
      <c r="Q3" s="24"/>
    </row>
    <row r="4" spans="1:17" x14ac:dyDescent="0.25">
      <c r="A4" s="4" t="s">
        <v>106</v>
      </c>
      <c r="B4" t="s">
        <v>107</v>
      </c>
      <c r="C4" s="6">
        <v>212184</v>
      </c>
      <c r="D4" s="6">
        <v>166447.4</v>
      </c>
      <c r="E4" s="6">
        <f>C4-D4</f>
        <v>45736.600000000006</v>
      </c>
      <c r="F4" s="11">
        <f>D4/C4</f>
        <v>0.78444840327263132</v>
      </c>
      <c r="G4" s="21">
        <v>170904.22</v>
      </c>
      <c r="H4" s="6">
        <f>G4-C4</f>
        <v>-41279.78</v>
      </c>
      <c r="I4" s="6"/>
      <c r="J4" s="6"/>
      <c r="K4" s="6"/>
      <c r="L4" s="6"/>
      <c r="M4" s="6"/>
      <c r="N4" s="6"/>
      <c r="O4" s="6"/>
      <c r="P4" s="6"/>
      <c r="Q4" s="6"/>
    </row>
    <row r="5" spans="1:17" x14ac:dyDescent="0.25">
      <c r="A5" s="12" t="s">
        <v>108</v>
      </c>
      <c r="B5" s="13" t="s">
        <v>26</v>
      </c>
      <c r="C5" s="14">
        <v>1000</v>
      </c>
      <c r="D5" s="14">
        <v>714.96</v>
      </c>
      <c r="E5" s="14">
        <f>C5-D5</f>
        <v>285.03999999999996</v>
      </c>
      <c r="F5" s="15">
        <f>D5/C5</f>
        <v>0.71496000000000004</v>
      </c>
      <c r="G5" s="22">
        <v>6600</v>
      </c>
      <c r="H5" s="14">
        <f>G5-C5</f>
        <v>5600</v>
      </c>
      <c r="I5" s="6"/>
      <c r="J5" s="6"/>
      <c r="K5" s="6"/>
      <c r="L5" s="6"/>
      <c r="M5" s="6"/>
      <c r="N5" s="6"/>
      <c r="O5" s="6"/>
      <c r="P5" s="6"/>
      <c r="Q5" s="6"/>
    </row>
    <row r="6" spans="1:17" x14ac:dyDescent="0.25">
      <c r="A6" s="4"/>
      <c r="B6" t="s">
        <v>540</v>
      </c>
      <c r="C6" s="6">
        <f t="shared" ref="C6:H6" si="0">SUM(C4:C5)</f>
        <v>213184</v>
      </c>
      <c r="D6" s="6">
        <f t="shared" si="0"/>
        <v>167162.35999999999</v>
      </c>
      <c r="E6" s="6">
        <f t="shared" si="0"/>
        <v>46021.640000000007</v>
      </c>
      <c r="F6" s="6">
        <f t="shared" si="0"/>
        <v>1.4994084032726314</v>
      </c>
      <c r="G6" s="6">
        <f t="shared" si="0"/>
        <v>177504.22</v>
      </c>
      <c r="H6" s="6">
        <f t="shared" si="0"/>
        <v>-35679.78</v>
      </c>
      <c r="I6" s="6"/>
      <c r="J6" s="6"/>
      <c r="K6" s="6"/>
      <c r="L6" s="6"/>
      <c r="M6" s="6"/>
      <c r="N6" s="6"/>
      <c r="O6" s="6"/>
      <c r="P6" s="6"/>
      <c r="Q6" s="6"/>
    </row>
    <row r="7" spans="1:17" x14ac:dyDescent="0.25">
      <c r="A7" s="4"/>
      <c r="C7" s="6"/>
      <c r="D7" s="6"/>
      <c r="E7" s="6"/>
      <c r="F7" s="11"/>
      <c r="G7" s="21" t="s">
        <v>494</v>
      </c>
      <c r="H7" s="6" t="s">
        <v>494</v>
      </c>
      <c r="I7" s="6"/>
      <c r="J7" s="6"/>
      <c r="K7" s="6"/>
      <c r="L7" s="6"/>
      <c r="M7" s="6"/>
      <c r="N7" s="6"/>
      <c r="O7" s="6"/>
      <c r="P7" s="6"/>
      <c r="Q7" s="6"/>
    </row>
    <row r="8" spans="1:17" x14ac:dyDescent="0.25">
      <c r="A8" s="4" t="s">
        <v>406</v>
      </c>
      <c r="B8" t="s">
        <v>344</v>
      </c>
      <c r="C8" s="6">
        <v>198184</v>
      </c>
      <c r="D8" s="6">
        <v>171090</v>
      </c>
      <c r="E8" s="6">
        <f>C8-D8</f>
        <v>27094</v>
      </c>
      <c r="F8" s="11">
        <f>D8/C8</f>
        <v>0.86328866104226376</v>
      </c>
      <c r="G8" s="21">
        <v>177504.22</v>
      </c>
      <c r="H8" s="6">
        <f>G8-C8</f>
        <v>-20679.78</v>
      </c>
      <c r="I8" s="6"/>
      <c r="J8" s="6"/>
      <c r="K8" s="6"/>
      <c r="L8" s="6"/>
      <c r="M8" s="6"/>
      <c r="N8" s="6"/>
      <c r="O8" s="6"/>
      <c r="P8" s="6"/>
      <c r="Q8" s="6"/>
    </row>
    <row r="9" spans="1:17" x14ac:dyDescent="0.25">
      <c r="A9" s="12" t="s">
        <v>407</v>
      </c>
      <c r="B9" s="13" t="s">
        <v>408</v>
      </c>
      <c r="C9" s="14">
        <v>15000</v>
      </c>
      <c r="D9" s="14">
        <v>0</v>
      </c>
      <c r="E9" s="14">
        <f>C9-D9</f>
        <v>15000</v>
      </c>
      <c r="F9" s="15">
        <f>D9/C9</f>
        <v>0</v>
      </c>
      <c r="G9" s="22">
        <f>C9</f>
        <v>15000</v>
      </c>
      <c r="H9" s="14">
        <f>G9-C9</f>
        <v>0</v>
      </c>
      <c r="I9" s="6"/>
      <c r="J9" s="6"/>
      <c r="K9" s="6"/>
      <c r="L9" s="6"/>
      <c r="M9" s="6"/>
      <c r="N9" s="6"/>
      <c r="O9" s="6"/>
      <c r="P9" s="6"/>
      <c r="Q9" s="6"/>
    </row>
    <row r="10" spans="1:17" x14ac:dyDescent="0.25">
      <c r="B10" t="s">
        <v>539</v>
      </c>
      <c r="C10" s="32">
        <f t="shared" ref="C10:H10" si="1">SUM(C8:C9)</f>
        <v>213184</v>
      </c>
      <c r="D10" s="32">
        <f t="shared" si="1"/>
        <v>171090</v>
      </c>
      <c r="E10" s="32">
        <f t="shared" si="1"/>
        <v>42094</v>
      </c>
      <c r="F10" s="32">
        <f t="shared" si="1"/>
        <v>0.86328866104226376</v>
      </c>
      <c r="G10" s="32">
        <f t="shared" si="1"/>
        <v>192504.22</v>
      </c>
      <c r="H10" s="32">
        <f t="shared" si="1"/>
        <v>-20679.78</v>
      </c>
    </row>
    <row r="11" spans="1:17" x14ac:dyDescent="0.25">
      <c r="A11" s="4"/>
      <c r="C11" s="6"/>
      <c r="D11" s="6"/>
      <c r="E11" s="6"/>
      <c r="F11" s="11"/>
      <c r="G11" s="21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x14ac:dyDescent="0.25">
      <c r="A12" s="4"/>
      <c r="B12" t="s">
        <v>541</v>
      </c>
      <c r="C12" s="6">
        <f>C6-C10</f>
        <v>0</v>
      </c>
      <c r="D12" s="6">
        <f t="shared" ref="D12:H12" si="2">D6-D10</f>
        <v>-3927.640000000014</v>
      </c>
      <c r="E12" s="6">
        <f t="shared" si="2"/>
        <v>3927.6400000000067</v>
      </c>
      <c r="F12" s="6">
        <f t="shared" si="2"/>
        <v>0.6361197422303676</v>
      </c>
      <c r="G12" s="6">
        <f t="shared" si="2"/>
        <v>-15000</v>
      </c>
      <c r="H12" s="6">
        <f t="shared" si="2"/>
        <v>-15000</v>
      </c>
      <c r="I12" s="6"/>
      <c r="J12" s="6"/>
      <c r="K12" s="6"/>
      <c r="L12" s="6"/>
      <c r="M12" s="6"/>
      <c r="N12" s="6"/>
      <c r="O12" s="6"/>
      <c r="P12" s="6"/>
      <c r="Q12" s="6"/>
    </row>
    <row r="13" spans="1:17" x14ac:dyDescent="0.25">
      <c r="A13" s="4"/>
      <c r="C13" s="6"/>
      <c r="D13" s="6"/>
      <c r="E13" s="6"/>
      <c r="F13" s="11"/>
      <c r="G13" s="21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x14ac:dyDescent="0.25">
      <c r="A14" s="4"/>
      <c r="C14" s="23"/>
      <c r="D14" s="23"/>
      <c r="E14" s="23"/>
      <c r="F14" s="31"/>
      <c r="G14" s="21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ht="14.25" customHeight="1" x14ac:dyDescent="0.25">
      <c r="A15" s="4" t="s">
        <v>109</v>
      </c>
      <c r="B15" t="s">
        <v>26</v>
      </c>
      <c r="C15" s="23">
        <v>120</v>
      </c>
      <c r="D15" s="23">
        <v>63.82</v>
      </c>
      <c r="E15" s="23">
        <f>C15-D15</f>
        <v>56.18</v>
      </c>
      <c r="F15" s="31">
        <f>D15/C15</f>
        <v>0.53183333333333338</v>
      </c>
      <c r="G15" s="21">
        <v>80</v>
      </c>
      <c r="H15" s="6">
        <f>G15-C15</f>
        <v>-40</v>
      </c>
      <c r="I15" s="6"/>
      <c r="J15" s="6"/>
      <c r="K15" s="6"/>
      <c r="L15" s="6"/>
      <c r="M15" s="6"/>
      <c r="N15" s="6"/>
      <c r="O15" s="6"/>
      <c r="P15" s="6"/>
      <c r="Q15" s="6"/>
    </row>
    <row r="16" spans="1:17" x14ac:dyDescent="0.25">
      <c r="A16" s="12" t="s">
        <v>110</v>
      </c>
      <c r="B16" s="13" t="s">
        <v>111</v>
      </c>
      <c r="C16" s="14">
        <v>60000</v>
      </c>
      <c r="D16" s="14">
        <v>51720.1</v>
      </c>
      <c r="E16" s="14">
        <f>C16-D16</f>
        <v>8279.9000000000015</v>
      </c>
      <c r="F16" s="15">
        <f>D16/C16</f>
        <v>0.86200166666666667</v>
      </c>
      <c r="G16" s="22">
        <f>C16</f>
        <v>60000</v>
      </c>
      <c r="H16" s="14">
        <f>G16-C16</f>
        <v>0</v>
      </c>
      <c r="I16" s="6"/>
      <c r="J16" s="6"/>
      <c r="K16" s="6"/>
      <c r="L16" s="6"/>
      <c r="M16" s="6"/>
      <c r="N16" s="6"/>
      <c r="O16" s="6"/>
      <c r="P16" s="6"/>
      <c r="Q16" s="6"/>
    </row>
    <row r="17" spans="1:17" x14ac:dyDescent="0.25">
      <c r="A17" s="4"/>
      <c r="B17" t="s">
        <v>504</v>
      </c>
      <c r="C17" s="6">
        <f t="shared" ref="C17:H17" si="3">SUM(C15:C16)</f>
        <v>60120</v>
      </c>
      <c r="D17" s="6">
        <f t="shared" si="3"/>
        <v>51783.92</v>
      </c>
      <c r="E17" s="6">
        <f t="shared" si="3"/>
        <v>8336.0800000000017</v>
      </c>
      <c r="F17" s="6">
        <f t="shared" si="3"/>
        <v>1.3938350000000002</v>
      </c>
      <c r="G17" s="6">
        <f t="shared" si="3"/>
        <v>60080</v>
      </c>
      <c r="H17" s="6">
        <f t="shared" si="3"/>
        <v>-40</v>
      </c>
      <c r="I17" s="6"/>
      <c r="J17" s="6"/>
      <c r="K17" s="6"/>
      <c r="L17" s="6"/>
      <c r="M17" s="6"/>
      <c r="N17" s="6"/>
      <c r="O17" s="6"/>
      <c r="P17" s="6"/>
      <c r="Q17" s="6"/>
    </row>
    <row r="18" spans="1:17" x14ac:dyDescent="0.25">
      <c r="A18" s="4"/>
      <c r="C18" s="6"/>
      <c r="D18" s="6"/>
      <c r="E18" s="6"/>
      <c r="F18" s="11"/>
      <c r="G18" s="21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x14ac:dyDescent="0.25">
      <c r="A19" s="4"/>
      <c r="C19" s="6"/>
      <c r="D19" s="6"/>
      <c r="E19" s="6"/>
      <c r="F19" s="11"/>
      <c r="G19" s="21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x14ac:dyDescent="0.25">
      <c r="A20" s="12" t="s">
        <v>409</v>
      </c>
      <c r="B20" s="13" t="s">
        <v>410</v>
      </c>
      <c r="C20" s="14">
        <v>56000</v>
      </c>
      <c r="D20" s="14">
        <v>55208.480000000003</v>
      </c>
      <c r="E20" s="14">
        <f>C20-D20</f>
        <v>791.5199999999968</v>
      </c>
      <c r="F20" s="15">
        <f>D20/C20</f>
        <v>0.98586571428571435</v>
      </c>
      <c r="G20" s="22">
        <f>C20</f>
        <v>56000</v>
      </c>
      <c r="H20" s="14">
        <f>G20-C20</f>
        <v>0</v>
      </c>
      <c r="I20" s="6"/>
      <c r="J20" s="6"/>
      <c r="K20" s="6"/>
      <c r="L20" s="6"/>
      <c r="M20" s="6"/>
      <c r="N20" s="6"/>
      <c r="O20" s="6"/>
      <c r="P20" s="6"/>
      <c r="Q20" s="6"/>
    </row>
    <row r="21" spans="1:17" x14ac:dyDescent="0.25">
      <c r="A21" s="4"/>
      <c r="B21" t="s">
        <v>505</v>
      </c>
      <c r="C21" s="6">
        <f>SUM(C20)</f>
        <v>56000</v>
      </c>
      <c r="D21" s="6">
        <f>SUM(D20)</f>
        <v>55208.480000000003</v>
      </c>
      <c r="E21" s="6">
        <f>SUM(E20)</f>
        <v>791.5199999999968</v>
      </c>
      <c r="F21" s="6">
        <f>SUM(F20)</f>
        <v>0.98586571428571435</v>
      </c>
      <c r="G21" s="21">
        <f>C21</f>
        <v>56000</v>
      </c>
      <c r="H21" s="23">
        <f>G21-C21</f>
        <v>0</v>
      </c>
      <c r="I21" s="6"/>
      <c r="J21" s="6"/>
      <c r="K21" s="6"/>
      <c r="L21" s="6"/>
      <c r="M21" s="6"/>
      <c r="N21" s="6"/>
      <c r="O21" s="6"/>
      <c r="P21" s="6"/>
      <c r="Q21" s="6"/>
    </row>
    <row r="22" spans="1:17" x14ac:dyDescent="0.25">
      <c r="A22" s="4"/>
      <c r="C22" s="6"/>
      <c r="D22" s="6"/>
      <c r="E22" s="6"/>
      <c r="F22" s="11"/>
      <c r="G22" s="21"/>
      <c r="H22" s="23"/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25">
      <c r="A23" s="4"/>
      <c r="B23" t="s">
        <v>538</v>
      </c>
      <c r="C23" s="6">
        <f t="shared" ref="C23:H23" si="4">C17-C21</f>
        <v>4120</v>
      </c>
      <c r="D23" s="6">
        <f t="shared" si="4"/>
        <v>-3424.5600000000049</v>
      </c>
      <c r="E23" s="6">
        <f t="shared" si="4"/>
        <v>7544.5600000000049</v>
      </c>
      <c r="F23" s="6">
        <f t="shared" si="4"/>
        <v>0.40796928571428581</v>
      </c>
      <c r="G23" s="6">
        <f t="shared" si="4"/>
        <v>4080</v>
      </c>
      <c r="H23" s="6">
        <f t="shared" si="4"/>
        <v>-40</v>
      </c>
      <c r="I23" s="6"/>
      <c r="J23" s="6"/>
      <c r="K23" s="6"/>
      <c r="L23" s="6"/>
      <c r="M23" s="6"/>
      <c r="N23" s="6"/>
      <c r="O23" s="6"/>
      <c r="P23" s="6"/>
      <c r="Q23" s="6"/>
    </row>
    <row r="24" spans="1:17" x14ac:dyDescent="0.25">
      <c r="A24" s="4"/>
      <c r="C24" s="6"/>
      <c r="D24" s="6"/>
      <c r="E24" s="6"/>
      <c r="F24" s="11"/>
      <c r="G24" s="21"/>
      <c r="H24" s="23"/>
      <c r="I24" s="6"/>
      <c r="J24" s="6"/>
      <c r="K24" s="6"/>
      <c r="L24" s="6"/>
      <c r="M24" s="6"/>
      <c r="N24" s="6"/>
      <c r="O24" s="6"/>
      <c r="P24" s="6"/>
      <c r="Q24" s="6"/>
    </row>
    <row r="25" spans="1:17" x14ac:dyDescent="0.25">
      <c r="A25" s="4"/>
      <c r="C25" s="6"/>
      <c r="D25" s="6"/>
      <c r="E25" s="6"/>
      <c r="F25" s="11"/>
      <c r="G25" s="21"/>
      <c r="H25" s="23"/>
      <c r="I25" s="6"/>
      <c r="J25" s="6"/>
      <c r="K25" s="6"/>
      <c r="L25" s="6"/>
      <c r="M25" s="6"/>
      <c r="N25" s="6"/>
      <c r="O25" s="6"/>
      <c r="P25" s="6"/>
      <c r="Q25" s="6"/>
    </row>
    <row r="26" spans="1:17" x14ac:dyDescent="0.25">
      <c r="A26" s="4"/>
      <c r="C26" s="6"/>
      <c r="D26" s="6"/>
      <c r="E26" s="6"/>
      <c r="F26" s="11"/>
      <c r="G26" s="21"/>
      <c r="H26" s="23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5">
      <c r="A27" s="4"/>
      <c r="C27" s="6"/>
      <c r="D27" s="6"/>
      <c r="E27" s="6"/>
      <c r="F27" s="11"/>
      <c r="G27" s="21"/>
      <c r="H27" s="23"/>
      <c r="I27" s="6"/>
      <c r="J27" s="6"/>
      <c r="K27" s="6"/>
      <c r="L27" s="6"/>
      <c r="M27" s="6"/>
      <c r="N27" s="6"/>
      <c r="O27" s="6"/>
      <c r="P27" s="6"/>
      <c r="Q27" s="6"/>
    </row>
    <row r="28" spans="1:17" x14ac:dyDescent="0.25">
      <c r="A28" s="4"/>
      <c r="C28" s="6"/>
      <c r="D28" s="6"/>
      <c r="E28" s="6"/>
      <c r="F28" s="11"/>
      <c r="G28" s="21"/>
      <c r="H28" s="23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5">
      <c r="A29" s="4" t="s">
        <v>114</v>
      </c>
      <c r="B29" t="s">
        <v>6</v>
      </c>
      <c r="C29" s="6">
        <v>300</v>
      </c>
      <c r="D29" s="6">
        <v>0</v>
      </c>
      <c r="E29" s="6">
        <f>C29-D29</f>
        <v>300</v>
      </c>
      <c r="F29" s="11">
        <f>D29/C29</f>
        <v>0</v>
      </c>
      <c r="G29" s="21">
        <f>C29</f>
        <v>300</v>
      </c>
      <c r="H29" s="23">
        <f>G29-C29</f>
        <v>0</v>
      </c>
      <c r="I29" s="6"/>
      <c r="J29" s="6"/>
      <c r="K29" s="6"/>
      <c r="L29" s="6"/>
      <c r="M29" s="6"/>
      <c r="N29" s="6"/>
      <c r="O29" s="6"/>
      <c r="P29" s="6"/>
      <c r="Q29" s="6"/>
    </row>
    <row r="30" spans="1:17" x14ac:dyDescent="0.25">
      <c r="A30" s="4" t="s">
        <v>115</v>
      </c>
      <c r="B30" t="s">
        <v>12</v>
      </c>
      <c r="C30" s="6">
        <v>100</v>
      </c>
      <c r="D30" s="6">
        <v>0</v>
      </c>
      <c r="E30" s="6">
        <f>C30-D30</f>
        <v>100</v>
      </c>
      <c r="F30" s="11">
        <f>D30/C30</f>
        <v>0</v>
      </c>
      <c r="G30" s="21">
        <f>C30</f>
        <v>100</v>
      </c>
      <c r="H30" s="23">
        <f>G30-C30</f>
        <v>0</v>
      </c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25">
      <c r="A31" s="4" t="s">
        <v>116</v>
      </c>
      <c r="B31" t="s">
        <v>26</v>
      </c>
      <c r="C31" s="14">
        <v>5</v>
      </c>
      <c r="D31" s="14">
        <v>0.46</v>
      </c>
      <c r="E31" s="14">
        <f>C31-D31</f>
        <v>4.54</v>
      </c>
      <c r="F31" s="15">
        <f>D31/C31</f>
        <v>9.1999999999999998E-2</v>
      </c>
      <c r="G31" s="22">
        <f>C31</f>
        <v>5</v>
      </c>
      <c r="H31" s="14">
        <f>G31-C31</f>
        <v>0</v>
      </c>
      <c r="I31" s="6"/>
      <c r="J31" s="6"/>
      <c r="K31" s="6"/>
      <c r="L31" s="6"/>
      <c r="M31" s="6"/>
      <c r="N31" s="6"/>
      <c r="O31" s="6"/>
      <c r="P31" s="6"/>
      <c r="Q31" s="6"/>
    </row>
    <row r="32" spans="1:17" x14ac:dyDescent="0.25">
      <c r="A32" s="4"/>
      <c r="C32" s="6">
        <f>SUM(C29:C31)</f>
        <v>405</v>
      </c>
      <c r="D32" s="6">
        <f>SUM(D29:D31)</f>
        <v>0.46</v>
      </c>
      <c r="E32" s="6">
        <f>SUM(E29:E31)</f>
        <v>404.54</v>
      </c>
      <c r="F32" s="11">
        <f>D32/C32</f>
        <v>1.1358024691358025E-3</v>
      </c>
      <c r="G32" s="21">
        <f>C32</f>
        <v>405</v>
      </c>
      <c r="H32" s="23">
        <f>G32-C32</f>
        <v>0</v>
      </c>
      <c r="I32" s="6"/>
      <c r="J32" s="6"/>
      <c r="K32" s="6"/>
      <c r="L32" s="6"/>
      <c r="M32" s="6"/>
      <c r="N32" s="6"/>
      <c r="O32" s="6"/>
      <c r="P32" s="6"/>
      <c r="Q32" s="6"/>
    </row>
    <row r="33" spans="1:17" x14ac:dyDescent="0.25">
      <c r="A33" s="4"/>
      <c r="C33" s="6"/>
      <c r="D33" s="6"/>
      <c r="E33" s="6"/>
      <c r="F33" s="11"/>
      <c r="G33" s="21"/>
      <c r="H33" s="23"/>
      <c r="I33" s="6"/>
      <c r="J33" s="6"/>
      <c r="K33" s="6"/>
      <c r="L33" s="6"/>
      <c r="M33" s="6"/>
      <c r="N33" s="6"/>
      <c r="O33" s="6"/>
      <c r="P33" s="6"/>
      <c r="Q33" s="6"/>
    </row>
    <row r="34" spans="1:17" x14ac:dyDescent="0.25">
      <c r="A34" s="4"/>
      <c r="C34" s="6"/>
      <c r="D34" s="6"/>
      <c r="E34" s="6"/>
      <c r="F34" s="11"/>
      <c r="G34" s="21"/>
      <c r="H34" s="23"/>
      <c r="I34" s="6"/>
      <c r="J34" s="6"/>
      <c r="K34" s="6"/>
      <c r="L34" s="6"/>
      <c r="M34" s="6"/>
      <c r="N34" s="6"/>
      <c r="O34" s="6"/>
      <c r="P34" s="6"/>
      <c r="Q34" s="6"/>
    </row>
    <row r="35" spans="1:17" x14ac:dyDescent="0.25">
      <c r="A35" s="3"/>
      <c r="C35" s="6"/>
      <c r="D35" s="6"/>
      <c r="E35" s="6"/>
      <c r="F35" s="6"/>
      <c r="G35" s="21"/>
      <c r="H35" s="23"/>
      <c r="I35" s="6"/>
      <c r="J35" s="6"/>
      <c r="K35" s="6"/>
      <c r="L35" s="6"/>
      <c r="M35" s="6"/>
      <c r="N35" s="6"/>
      <c r="O35" s="6"/>
      <c r="P35" s="6"/>
      <c r="Q35" s="6"/>
    </row>
    <row r="36" spans="1:17" x14ac:dyDescent="0.25">
      <c r="A36" s="3"/>
      <c r="C36" s="6"/>
      <c r="D36" s="6"/>
      <c r="E36" s="6"/>
      <c r="F36" s="6"/>
      <c r="G36" s="21"/>
      <c r="H36" s="23"/>
      <c r="I36" s="6"/>
      <c r="J36" s="6"/>
      <c r="K36" s="6"/>
      <c r="L36" s="6"/>
      <c r="M36" s="6"/>
      <c r="N36" s="6"/>
      <c r="O36" s="6"/>
      <c r="P36" s="6"/>
      <c r="Q36" s="6"/>
    </row>
    <row r="37" spans="1:17" x14ac:dyDescent="0.25">
      <c r="A37" s="3"/>
      <c r="C37" s="6"/>
      <c r="D37" s="6"/>
      <c r="E37" s="6"/>
      <c r="F37" s="6"/>
      <c r="G37" s="21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x14ac:dyDescent="0.25">
      <c r="A38" s="3"/>
      <c r="C38" s="6"/>
      <c r="D38" s="6"/>
      <c r="E38" s="6"/>
      <c r="F38" s="6"/>
      <c r="G38" s="21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x14ac:dyDescent="0.25">
      <c r="A39" s="3"/>
      <c r="C39" s="6"/>
      <c r="D39" s="6"/>
      <c r="E39" s="6"/>
      <c r="F39" s="6"/>
      <c r="G39" s="21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x14ac:dyDescent="0.25">
      <c r="A40" s="3"/>
      <c r="C40" s="6"/>
      <c r="D40" s="6"/>
      <c r="E40" s="6"/>
      <c r="F40" s="6"/>
      <c r="G40" s="21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5">
      <c r="A41" s="3"/>
      <c r="C41" s="6"/>
      <c r="D41" s="6"/>
      <c r="E41" s="6"/>
      <c r="F41" s="6"/>
      <c r="G41" s="21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x14ac:dyDescent="0.25">
      <c r="A42" s="3"/>
      <c r="C42" s="6"/>
      <c r="D42" s="6"/>
      <c r="E42" s="6"/>
      <c r="F42" s="6"/>
      <c r="G42" s="21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x14ac:dyDescent="0.25">
      <c r="A43" s="3"/>
      <c r="C43" s="6"/>
      <c r="D43" s="6"/>
      <c r="E43" s="6"/>
      <c r="F43" s="6"/>
      <c r="G43" s="21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x14ac:dyDescent="0.25">
      <c r="A44" s="3"/>
      <c r="C44" s="6"/>
      <c r="D44" s="6"/>
      <c r="E44" s="6"/>
      <c r="F44" s="6"/>
      <c r="G44" s="21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x14ac:dyDescent="0.25">
      <c r="A45" s="3"/>
      <c r="C45" s="6"/>
      <c r="D45" s="6"/>
      <c r="E45" s="6"/>
      <c r="F45" s="6"/>
      <c r="G45" s="21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x14ac:dyDescent="0.25">
      <c r="A46" s="3"/>
      <c r="C46" s="6"/>
      <c r="D46" s="6"/>
      <c r="E46" s="6"/>
      <c r="F46" s="6"/>
      <c r="G46" s="21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x14ac:dyDescent="0.25">
      <c r="A47" s="3"/>
      <c r="C47" s="6"/>
      <c r="D47" s="6"/>
      <c r="E47" s="6"/>
      <c r="F47" s="6"/>
      <c r="G47" s="21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x14ac:dyDescent="0.25">
      <c r="A48" s="3"/>
      <c r="C48" s="6"/>
      <c r="D48" s="6"/>
      <c r="E48" s="6"/>
      <c r="F48" s="6"/>
      <c r="G48" s="21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x14ac:dyDescent="0.25">
      <c r="A49" s="3"/>
      <c r="C49" s="6"/>
      <c r="D49" s="6"/>
      <c r="E49" s="6"/>
      <c r="F49" s="6"/>
      <c r="G49" s="21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x14ac:dyDescent="0.25">
      <c r="A50" s="3"/>
      <c r="C50" s="6"/>
      <c r="D50" s="6"/>
      <c r="E50" s="6"/>
      <c r="F50" s="6"/>
      <c r="G50" s="21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x14ac:dyDescent="0.25">
      <c r="A51" s="3"/>
      <c r="C51" s="6"/>
      <c r="D51" s="6"/>
      <c r="E51" s="6"/>
      <c r="F51" s="6"/>
      <c r="G51" s="21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x14ac:dyDescent="0.25">
      <c r="A52" s="3"/>
      <c r="C52" s="6"/>
      <c r="D52" s="6"/>
      <c r="E52" s="6"/>
      <c r="F52" s="6"/>
      <c r="G52" s="21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x14ac:dyDescent="0.25">
      <c r="A53" s="3"/>
      <c r="C53" s="6"/>
      <c r="D53" s="6"/>
      <c r="E53" s="6"/>
      <c r="F53" s="6"/>
      <c r="G53" s="21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x14ac:dyDescent="0.25">
      <c r="A54" s="3"/>
      <c r="C54" s="6"/>
      <c r="D54" s="6"/>
      <c r="E54" s="6"/>
      <c r="F54" s="6"/>
      <c r="G54" s="21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1:17" x14ac:dyDescent="0.25">
      <c r="A55" s="3"/>
      <c r="C55" s="6"/>
      <c r="D55" s="6"/>
      <c r="E55" s="6"/>
      <c r="F55" s="6"/>
      <c r="G55" s="21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1:17" x14ac:dyDescent="0.25">
      <c r="A56" s="3"/>
      <c r="C56" s="6"/>
      <c r="D56" s="6"/>
      <c r="E56" s="6"/>
      <c r="F56" s="6"/>
      <c r="G56" s="21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1:17" x14ac:dyDescent="0.25">
      <c r="A57" s="3"/>
      <c r="C57" s="6"/>
      <c r="D57" s="6"/>
      <c r="E57" s="6"/>
      <c r="F57" s="6"/>
      <c r="G57" s="21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1:17" x14ac:dyDescent="0.25">
      <c r="A58" s="3"/>
      <c r="C58" s="6"/>
      <c r="D58" s="6"/>
      <c r="E58" s="6"/>
      <c r="F58" s="6"/>
      <c r="G58" s="21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1:17" x14ac:dyDescent="0.25">
      <c r="A59" s="3"/>
      <c r="C59" s="6"/>
      <c r="D59" s="6"/>
      <c r="E59" s="6"/>
      <c r="F59" s="6"/>
      <c r="G59" s="21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1:17" x14ac:dyDescent="0.25">
      <c r="A60" s="3"/>
      <c r="C60" s="6"/>
      <c r="D60" s="6"/>
      <c r="E60" s="6"/>
      <c r="F60" s="6"/>
      <c r="G60" s="21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1:17" x14ac:dyDescent="0.25">
      <c r="A61" s="3"/>
      <c r="C61" s="6"/>
      <c r="D61" s="6"/>
      <c r="E61" s="6"/>
      <c r="F61" s="6"/>
      <c r="G61" s="21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17" x14ac:dyDescent="0.25">
      <c r="A62" s="3"/>
      <c r="C62" s="6"/>
      <c r="D62" s="6"/>
      <c r="E62" s="6"/>
      <c r="F62" s="6"/>
      <c r="G62" s="21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1:17" x14ac:dyDescent="0.25">
      <c r="A63" s="3"/>
      <c r="C63" s="6"/>
      <c r="D63" s="6"/>
      <c r="E63" s="6"/>
      <c r="F63" s="6"/>
      <c r="G63" s="21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17" x14ac:dyDescent="0.25">
      <c r="A64" s="3"/>
      <c r="C64" s="6"/>
      <c r="D64" s="6"/>
      <c r="E64" s="6"/>
      <c r="F64" s="6"/>
      <c r="G64" s="21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x14ac:dyDescent="0.25">
      <c r="A65" s="3"/>
      <c r="C65" s="6"/>
      <c r="D65" s="6"/>
      <c r="E65" s="6"/>
      <c r="F65" s="6"/>
      <c r="G65" s="21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1:17" x14ac:dyDescent="0.25">
      <c r="A66" s="3"/>
      <c r="C66" s="6"/>
      <c r="D66" s="6"/>
      <c r="E66" s="6"/>
      <c r="F66" s="6"/>
      <c r="G66" s="21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x14ac:dyDescent="0.25">
      <c r="A67" s="3"/>
      <c r="C67" s="6"/>
      <c r="D67" s="6"/>
      <c r="E67" s="6"/>
      <c r="F67" s="6"/>
      <c r="G67" s="21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1:17" x14ac:dyDescent="0.25">
      <c r="A68" s="3"/>
      <c r="C68" s="6"/>
      <c r="D68" s="6"/>
      <c r="E68" s="6"/>
      <c r="F68" s="6"/>
      <c r="G68" s="21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 x14ac:dyDescent="0.25">
      <c r="A69" s="3"/>
      <c r="C69" s="6"/>
      <c r="D69" s="6"/>
      <c r="E69" s="6"/>
      <c r="F69" s="6"/>
      <c r="G69" s="21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 x14ac:dyDescent="0.25">
      <c r="A70" s="3"/>
      <c r="C70" s="6"/>
      <c r="D70" s="6"/>
      <c r="E70" s="6"/>
      <c r="F70" s="6"/>
      <c r="G70" s="21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 x14ac:dyDescent="0.25">
      <c r="A71" s="3"/>
      <c r="C71" s="6"/>
      <c r="D71" s="6"/>
      <c r="E71" s="6"/>
      <c r="F71" s="6"/>
      <c r="G71" s="21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 x14ac:dyDescent="0.25">
      <c r="A72" s="3"/>
      <c r="C72" s="6"/>
      <c r="D72" s="6"/>
      <c r="E72" s="6"/>
      <c r="F72" s="6"/>
      <c r="G72" s="21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 x14ac:dyDescent="0.25">
      <c r="A73" s="3"/>
      <c r="C73" s="6"/>
      <c r="D73" s="6"/>
      <c r="E73" s="6"/>
      <c r="F73" s="6"/>
      <c r="G73" s="21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x14ac:dyDescent="0.25">
      <c r="A74" s="3"/>
      <c r="C74" s="6"/>
      <c r="D74" s="6"/>
      <c r="E74" s="6"/>
      <c r="F74" s="6"/>
      <c r="G74" s="21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1:17" x14ac:dyDescent="0.25">
      <c r="A75" s="3"/>
      <c r="C75" s="6"/>
      <c r="D75" s="6"/>
      <c r="E75" s="6"/>
      <c r="F75" s="6"/>
      <c r="G75" s="21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7" x14ac:dyDescent="0.25">
      <c r="A76" s="3"/>
      <c r="C76" s="6"/>
      <c r="D76" s="6"/>
      <c r="E76" s="6"/>
      <c r="F76" s="6"/>
      <c r="G76" s="21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1:17" x14ac:dyDescent="0.25">
      <c r="A77" s="3"/>
      <c r="C77" s="6"/>
      <c r="D77" s="6"/>
      <c r="E77" s="6"/>
      <c r="F77" s="6"/>
      <c r="G77" s="21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1:17" x14ac:dyDescent="0.25">
      <c r="A78" s="3"/>
      <c r="C78" s="6"/>
      <c r="D78" s="6"/>
      <c r="E78" s="6"/>
      <c r="F78" s="6"/>
      <c r="G78" s="21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1:17" x14ac:dyDescent="0.25">
      <c r="A79" s="3"/>
      <c r="C79" s="6"/>
      <c r="D79" s="6"/>
      <c r="E79" s="6"/>
      <c r="F79" s="6"/>
      <c r="G79" s="21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1:17" x14ac:dyDescent="0.25">
      <c r="A80" s="3"/>
      <c r="C80" s="6"/>
      <c r="D80" s="6"/>
      <c r="E80" s="6"/>
      <c r="F80" s="6"/>
      <c r="G80" s="21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1:17" x14ac:dyDescent="0.25">
      <c r="A81" s="3"/>
      <c r="C81" s="6"/>
      <c r="D81" s="6"/>
      <c r="E81" s="6"/>
      <c r="F81" s="6"/>
      <c r="G81" s="21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1:17" x14ac:dyDescent="0.25">
      <c r="A82" s="3"/>
      <c r="C82" s="6"/>
      <c r="D82" s="6"/>
      <c r="E82" s="6"/>
      <c r="F82" s="6"/>
      <c r="G82" s="21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1:17" x14ac:dyDescent="0.25">
      <c r="A83" s="3"/>
      <c r="C83" s="6"/>
      <c r="D83" s="6"/>
      <c r="E83" s="6"/>
      <c r="F83" s="6"/>
      <c r="G83" s="21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1:17" x14ac:dyDescent="0.25">
      <c r="A84" s="3"/>
      <c r="C84" s="6"/>
      <c r="D84" s="6"/>
      <c r="E84" s="6"/>
      <c r="F84" s="6"/>
      <c r="G84" s="21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1:17" x14ac:dyDescent="0.25">
      <c r="A85" s="3"/>
      <c r="C85" s="6"/>
      <c r="D85" s="6"/>
      <c r="E85" s="6"/>
      <c r="F85" s="6"/>
      <c r="G85" s="21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1:17" x14ac:dyDescent="0.25">
      <c r="A86" s="3"/>
      <c r="C86" s="6"/>
      <c r="D86" s="6"/>
      <c r="E86" s="6"/>
      <c r="F86" s="6"/>
      <c r="G86" s="21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1:17" x14ac:dyDescent="0.25">
      <c r="A87" s="3"/>
      <c r="C87" s="6"/>
      <c r="D87" s="6"/>
      <c r="E87" s="6"/>
      <c r="F87" s="6"/>
      <c r="G87" s="21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1:17" x14ac:dyDescent="0.25">
      <c r="A88" s="3"/>
      <c r="C88" s="6"/>
      <c r="D88" s="6"/>
      <c r="E88" s="6"/>
      <c r="F88" s="6"/>
      <c r="G88" s="21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1:17" x14ac:dyDescent="0.25">
      <c r="A89" s="3"/>
      <c r="C89" s="6"/>
      <c r="D89" s="6"/>
      <c r="E89" s="6"/>
      <c r="F89" s="6"/>
      <c r="G89" s="21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1:17" x14ac:dyDescent="0.25">
      <c r="A90" s="3"/>
      <c r="C90" s="6"/>
      <c r="D90" s="6"/>
      <c r="E90" s="6"/>
      <c r="F90" s="6"/>
      <c r="G90" s="21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x14ac:dyDescent="0.25">
      <c r="A91" s="3"/>
      <c r="C91" s="6"/>
      <c r="D91" s="6"/>
      <c r="E91" s="6"/>
      <c r="F91" s="6"/>
      <c r="G91" s="21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 x14ac:dyDescent="0.25">
      <c r="A92" s="3"/>
      <c r="C92" s="6"/>
      <c r="D92" s="6"/>
      <c r="E92" s="6"/>
      <c r="F92" s="6"/>
      <c r="G92" s="21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1:17" x14ac:dyDescent="0.25">
      <c r="A93" s="3"/>
      <c r="C93" s="6"/>
      <c r="D93" s="6"/>
      <c r="E93" s="6"/>
      <c r="F93" s="6"/>
      <c r="G93" s="21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1:17" x14ac:dyDescent="0.25">
      <c r="A94" s="3"/>
      <c r="C94" s="6"/>
      <c r="D94" s="6"/>
      <c r="E94" s="6"/>
      <c r="F94" s="6"/>
      <c r="G94" s="21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x14ac:dyDescent="0.25">
      <c r="A95" s="3"/>
      <c r="C95" s="6"/>
      <c r="D95" s="6"/>
      <c r="E95" s="6"/>
      <c r="F95" s="6"/>
      <c r="G95" s="21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1:17" x14ac:dyDescent="0.25">
      <c r="A96" s="3"/>
      <c r="C96" s="6"/>
      <c r="D96" s="6"/>
      <c r="E96" s="6"/>
      <c r="F96" s="6"/>
      <c r="G96" s="21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1:17" x14ac:dyDescent="0.25">
      <c r="A97" s="3"/>
      <c r="C97" s="6"/>
      <c r="D97" s="6"/>
      <c r="E97" s="6"/>
      <c r="F97" s="6"/>
      <c r="G97" s="21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1:17" x14ac:dyDescent="0.25">
      <c r="A98" s="3"/>
      <c r="C98" s="6"/>
      <c r="D98" s="6"/>
      <c r="E98" s="6"/>
      <c r="F98" s="6"/>
      <c r="G98" s="21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1:17" x14ac:dyDescent="0.25">
      <c r="A99" s="3"/>
      <c r="C99" s="6"/>
      <c r="D99" s="6"/>
      <c r="E99" s="6"/>
      <c r="F99" s="6"/>
      <c r="G99" s="21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1:17" x14ac:dyDescent="0.25">
      <c r="A100" s="3"/>
      <c r="C100" s="6"/>
      <c r="D100" s="6"/>
      <c r="E100" s="6"/>
      <c r="F100" s="6"/>
      <c r="G100" s="21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1:17" x14ac:dyDescent="0.25">
      <c r="A101" s="3"/>
      <c r="C101" s="6"/>
      <c r="D101" s="6"/>
      <c r="E101" s="6"/>
      <c r="F101" s="6"/>
      <c r="G101" s="21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1:17" x14ac:dyDescent="0.25">
      <c r="A102" s="3"/>
      <c r="C102" s="6"/>
      <c r="D102" s="6"/>
      <c r="E102" s="6"/>
      <c r="F102" s="6"/>
      <c r="G102" s="21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1:17" x14ac:dyDescent="0.25">
      <c r="A103" s="3"/>
      <c r="C103" s="6"/>
      <c r="D103" s="6"/>
      <c r="E103" s="6"/>
      <c r="F103" s="6"/>
      <c r="G103" s="21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1:17" x14ac:dyDescent="0.25">
      <c r="A104" s="3"/>
      <c r="C104" s="6"/>
      <c r="D104" s="6"/>
      <c r="E104" s="6"/>
      <c r="F104" s="6"/>
      <c r="G104" s="21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1:17" x14ac:dyDescent="0.25">
      <c r="G105" s="21"/>
      <c r="H105" s="6"/>
    </row>
    <row r="106" spans="1:17" x14ac:dyDescent="0.25">
      <c r="G106" s="21"/>
      <c r="H106" s="6"/>
    </row>
    <row r="107" spans="1:17" x14ac:dyDescent="0.25">
      <c r="G107" s="21"/>
      <c r="H107" s="6"/>
    </row>
    <row r="108" spans="1:17" x14ac:dyDescent="0.25">
      <c r="G108" s="21"/>
      <c r="H108" s="6"/>
    </row>
    <row r="109" spans="1:17" x14ac:dyDescent="0.25">
      <c r="G109" s="21"/>
      <c r="H109" s="6"/>
    </row>
    <row r="110" spans="1:17" x14ac:dyDescent="0.25">
      <c r="G110" s="21"/>
      <c r="H110" s="6"/>
    </row>
    <row r="111" spans="1:17" x14ac:dyDescent="0.25">
      <c r="G111" s="21"/>
      <c r="H111" s="6"/>
    </row>
    <row r="112" spans="1:17" x14ac:dyDescent="0.25">
      <c r="G112" s="21"/>
      <c r="H112" s="6"/>
    </row>
    <row r="113" spans="7:8" x14ac:dyDescent="0.25">
      <c r="G113" s="21"/>
      <c r="H113" s="6"/>
    </row>
    <row r="114" spans="7:8" x14ac:dyDescent="0.25">
      <c r="G114" s="21"/>
      <c r="H114" s="6"/>
    </row>
    <row r="115" spans="7:8" x14ac:dyDescent="0.25">
      <c r="G115" s="21"/>
      <c r="H115" s="6"/>
    </row>
    <row r="116" spans="7:8" x14ac:dyDescent="0.25">
      <c r="G116" s="21"/>
      <c r="H116" s="6"/>
    </row>
    <row r="117" spans="7:8" x14ac:dyDescent="0.25">
      <c r="G117" s="21"/>
      <c r="H117" s="6"/>
    </row>
    <row r="118" spans="7:8" x14ac:dyDescent="0.25">
      <c r="G118" s="21"/>
      <c r="H118" s="6"/>
    </row>
    <row r="119" spans="7:8" x14ac:dyDescent="0.25">
      <c r="G119" s="21"/>
      <c r="H119" s="6"/>
    </row>
    <row r="120" spans="7:8" x14ac:dyDescent="0.25">
      <c r="G120" s="21"/>
      <c r="H120" s="6"/>
    </row>
    <row r="121" spans="7:8" x14ac:dyDescent="0.25">
      <c r="G121" s="21"/>
      <c r="H121" s="6"/>
    </row>
    <row r="122" spans="7:8" x14ac:dyDescent="0.25">
      <c r="G122" s="21"/>
      <c r="H122" s="6"/>
    </row>
    <row r="123" spans="7:8" x14ac:dyDescent="0.25">
      <c r="G123" s="21"/>
      <c r="H123" s="6"/>
    </row>
    <row r="124" spans="7:8" x14ac:dyDescent="0.25">
      <c r="G124" s="21"/>
      <c r="H124" s="6"/>
    </row>
    <row r="125" spans="7:8" x14ac:dyDescent="0.25">
      <c r="G125" s="21"/>
      <c r="H125" s="6"/>
    </row>
    <row r="126" spans="7:8" x14ac:dyDescent="0.25">
      <c r="G126" s="21"/>
      <c r="H126" s="6"/>
    </row>
    <row r="127" spans="7:8" x14ac:dyDescent="0.25">
      <c r="G127" s="21"/>
      <c r="H127" s="6"/>
    </row>
    <row r="128" spans="7:8" x14ac:dyDescent="0.25">
      <c r="G128" s="21"/>
      <c r="H128" s="6"/>
    </row>
    <row r="129" spans="7:8" x14ac:dyDescent="0.25">
      <c r="G129" s="21"/>
      <c r="H129" s="6"/>
    </row>
    <row r="130" spans="7:8" x14ac:dyDescent="0.25">
      <c r="G130" s="21"/>
      <c r="H130" s="6"/>
    </row>
    <row r="131" spans="7:8" x14ac:dyDescent="0.25">
      <c r="G131" s="21"/>
      <c r="H131" s="6"/>
    </row>
    <row r="132" spans="7:8" x14ac:dyDescent="0.25">
      <c r="G132" s="21"/>
      <c r="H132" s="6"/>
    </row>
    <row r="133" spans="7:8" x14ac:dyDescent="0.25">
      <c r="G133" s="21"/>
      <c r="H133" s="6"/>
    </row>
    <row r="134" spans="7:8" x14ac:dyDescent="0.25">
      <c r="G134" s="21"/>
      <c r="H134" s="6"/>
    </row>
    <row r="135" spans="7:8" x14ac:dyDescent="0.25">
      <c r="G135" s="21"/>
      <c r="H135" s="6"/>
    </row>
    <row r="136" spans="7:8" x14ac:dyDescent="0.25">
      <c r="G136" s="21"/>
      <c r="H136" s="6"/>
    </row>
    <row r="137" spans="7:8" x14ac:dyDescent="0.25">
      <c r="G137" s="21"/>
      <c r="H137" s="6"/>
    </row>
    <row r="138" spans="7:8" x14ac:dyDescent="0.25">
      <c r="G138" s="21"/>
      <c r="H138" s="6"/>
    </row>
    <row r="139" spans="7:8" x14ac:dyDescent="0.25">
      <c r="G139" s="21"/>
      <c r="H139" s="6"/>
    </row>
    <row r="140" spans="7:8" x14ac:dyDescent="0.25">
      <c r="G140" s="21"/>
      <c r="H140" s="6"/>
    </row>
    <row r="141" spans="7:8" x14ac:dyDescent="0.25">
      <c r="G141" s="21"/>
      <c r="H141" s="6"/>
    </row>
    <row r="142" spans="7:8" x14ac:dyDescent="0.25">
      <c r="G142" s="21"/>
      <c r="H142" s="6"/>
    </row>
    <row r="143" spans="7:8" x14ac:dyDescent="0.25">
      <c r="G143" s="21"/>
      <c r="H143" s="6"/>
    </row>
    <row r="144" spans="7:8" x14ac:dyDescent="0.25">
      <c r="G144" s="21"/>
      <c r="H144" s="6"/>
    </row>
    <row r="145" spans="7:8" x14ac:dyDescent="0.25">
      <c r="G145" s="21"/>
      <c r="H145" s="6"/>
    </row>
    <row r="146" spans="7:8" x14ac:dyDescent="0.25">
      <c r="G146" s="21"/>
      <c r="H146" s="6"/>
    </row>
    <row r="147" spans="7:8" x14ac:dyDescent="0.25">
      <c r="G147" s="21"/>
      <c r="H147" s="6"/>
    </row>
    <row r="148" spans="7:8" x14ac:dyDescent="0.25">
      <c r="G148" s="21"/>
      <c r="H148" s="6"/>
    </row>
    <row r="149" spans="7:8" x14ac:dyDescent="0.25">
      <c r="G149" s="21"/>
      <c r="H149" s="6"/>
    </row>
    <row r="150" spans="7:8" x14ac:dyDescent="0.25">
      <c r="G150" s="21"/>
      <c r="H150" s="6"/>
    </row>
    <row r="151" spans="7:8" x14ac:dyDescent="0.25">
      <c r="G151" s="21"/>
      <c r="H151" s="6"/>
    </row>
    <row r="152" spans="7:8" x14ac:dyDescent="0.25">
      <c r="G152" s="21"/>
      <c r="H152" s="6"/>
    </row>
    <row r="153" spans="7:8" x14ac:dyDescent="0.25">
      <c r="G153" s="21"/>
      <c r="H153" s="6"/>
    </row>
    <row r="154" spans="7:8" x14ac:dyDescent="0.25">
      <c r="G154" s="21"/>
      <c r="H154" s="6"/>
    </row>
    <row r="155" spans="7:8" x14ac:dyDescent="0.25">
      <c r="G155" s="21"/>
      <c r="H155" s="6"/>
    </row>
    <row r="156" spans="7:8" x14ac:dyDescent="0.25">
      <c r="G156" s="21"/>
      <c r="H156" s="6"/>
    </row>
    <row r="157" spans="7:8" x14ac:dyDescent="0.25">
      <c r="G157" s="21"/>
      <c r="H157" s="6"/>
    </row>
    <row r="158" spans="7:8" x14ac:dyDescent="0.25">
      <c r="G158" s="21"/>
      <c r="H158" s="6"/>
    </row>
    <row r="159" spans="7:8" x14ac:dyDescent="0.25">
      <c r="G159" s="21"/>
      <c r="H159" s="6"/>
    </row>
    <row r="160" spans="7:8" x14ac:dyDescent="0.25">
      <c r="G160" s="21"/>
      <c r="H160" s="6"/>
    </row>
    <row r="161" spans="7:8" x14ac:dyDescent="0.25">
      <c r="G161" s="21"/>
      <c r="H161" s="6"/>
    </row>
    <row r="162" spans="7:8" x14ac:dyDescent="0.25">
      <c r="G162" s="21"/>
      <c r="H162" s="6"/>
    </row>
    <row r="163" spans="7:8" x14ac:dyDescent="0.25">
      <c r="G163" s="21"/>
      <c r="H163" s="6"/>
    </row>
    <row r="164" spans="7:8" x14ac:dyDescent="0.25">
      <c r="G164" s="21"/>
      <c r="H164" s="6"/>
    </row>
    <row r="165" spans="7:8" x14ac:dyDescent="0.25">
      <c r="G165" s="21"/>
      <c r="H165" s="6"/>
    </row>
    <row r="166" spans="7:8" x14ac:dyDescent="0.25">
      <c r="G166" s="21"/>
      <c r="H166" s="6"/>
    </row>
    <row r="167" spans="7:8" x14ac:dyDescent="0.25">
      <c r="G167" s="21"/>
      <c r="H167" s="6"/>
    </row>
    <row r="168" spans="7:8" x14ac:dyDescent="0.25">
      <c r="G168" s="21"/>
      <c r="H168" s="6"/>
    </row>
    <row r="169" spans="7:8" x14ac:dyDescent="0.25">
      <c r="G169" s="21"/>
      <c r="H169" s="6"/>
    </row>
    <row r="170" spans="7:8" x14ac:dyDescent="0.25">
      <c r="G170" s="21"/>
      <c r="H170" s="6"/>
    </row>
    <row r="171" spans="7:8" x14ac:dyDescent="0.25">
      <c r="G171" s="21"/>
      <c r="H171" s="6"/>
    </row>
    <row r="172" spans="7:8" x14ac:dyDescent="0.25">
      <c r="G172" s="21"/>
      <c r="H172" s="6"/>
    </row>
    <row r="173" spans="7:8" x14ac:dyDescent="0.25">
      <c r="G173" s="21"/>
      <c r="H173" s="6"/>
    </row>
    <row r="174" spans="7:8" x14ac:dyDescent="0.25">
      <c r="G174" s="21"/>
      <c r="H174" s="6"/>
    </row>
    <row r="175" spans="7:8" x14ac:dyDescent="0.25">
      <c r="G175" s="21"/>
      <c r="H175" s="6"/>
    </row>
    <row r="176" spans="7:8" x14ac:dyDescent="0.25">
      <c r="G176" s="21"/>
      <c r="H176" s="6"/>
    </row>
    <row r="177" spans="7:8" x14ac:dyDescent="0.25">
      <c r="G177" s="21"/>
      <c r="H177" s="6"/>
    </row>
    <row r="178" spans="7:8" x14ac:dyDescent="0.25">
      <c r="G178" s="21"/>
      <c r="H178" s="6"/>
    </row>
    <row r="179" spans="7:8" x14ac:dyDescent="0.25">
      <c r="G179" s="21"/>
      <c r="H179" s="6"/>
    </row>
    <row r="180" spans="7:8" x14ac:dyDescent="0.25">
      <c r="G180" s="21"/>
      <c r="H180" s="6"/>
    </row>
    <row r="181" spans="7:8" x14ac:dyDescent="0.25">
      <c r="G181" s="21"/>
      <c r="H181" s="6"/>
    </row>
    <row r="182" spans="7:8" x14ac:dyDescent="0.25">
      <c r="G182" s="21"/>
      <c r="H182" s="6"/>
    </row>
    <row r="183" spans="7:8" x14ac:dyDescent="0.25">
      <c r="G183" s="21"/>
      <c r="H183" s="6"/>
    </row>
    <row r="184" spans="7:8" x14ac:dyDescent="0.25">
      <c r="G184" s="21"/>
      <c r="H184" s="6"/>
    </row>
    <row r="185" spans="7:8" x14ac:dyDescent="0.25">
      <c r="G185" s="21"/>
      <c r="H185" s="6"/>
    </row>
    <row r="186" spans="7:8" x14ac:dyDescent="0.25">
      <c r="G186" s="21"/>
      <c r="H186" s="6"/>
    </row>
    <row r="187" spans="7:8" x14ac:dyDescent="0.25">
      <c r="G187" s="21"/>
      <c r="H187" s="6"/>
    </row>
    <row r="188" spans="7:8" x14ac:dyDescent="0.25">
      <c r="G188" s="21"/>
      <c r="H188" s="6"/>
    </row>
    <row r="189" spans="7:8" x14ac:dyDescent="0.25">
      <c r="G189" s="21"/>
      <c r="H189" s="6"/>
    </row>
    <row r="190" spans="7:8" x14ac:dyDescent="0.25">
      <c r="G190" s="21"/>
      <c r="H190" s="6"/>
    </row>
    <row r="191" spans="7:8" x14ac:dyDescent="0.25">
      <c r="G191" s="21"/>
      <c r="H191" s="6"/>
    </row>
    <row r="192" spans="7:8" x14ac:dyDescent="0.25">
      <c r="G192" s="21"/>
      <c r="H192" s="6"/>
    </row>
    <row r="193" spans="7:8" x14ac:dyDescent="0.25">
      <c r="G193" s="21"/>
      <c r="H193" s="6"/>
    </row>
    <row r="194" spans="7:8" x14ac:dyDescent="0.25">
      <c r="G194" s="21"/>
      <c r="H194" s="6"/>
    </row>
    <row r="195" spans="7:8" x14ac:dyDescent="0.25">
      <c r="G195" s="21"/>
      <c r="H195" s="6"/>
    </row>
    <row r="196" spans="7:8" x14ac:dyDescent="0.25">
      <c r="G196" s="21"/>
      <c r="H196" s="6"/>
    </row>
    <row r="197" spans="7:8" x14ac:dyDescent="0.25">
      <c r="G197" s="21"/>
      <c r="H197" s="6"/>
    </row>
    <row r="198" spans="7:8" x14ac:dyDescent="0.25">
      <c r="G198" s="21"/>
      <c r="H198" s="6"/>
    </row>
    <row r="199" spans="7:8" x14ac:dyDescent="0.25">
      <c r="G199" s="21"/>
      <c r="H199" s="6"/>
    </row>
    <row r="200" spans="7:8" x14ac:dyDescent="0.25">
      <c r="G200" s="21"/>
      <c r="H200" s="6"/>
    </row>
    <row r="201" spans="7:8" x14ac:dyDescent="0.25">
      <c r="G201" s="21"/>
      <c r="H201" s="6"/>
    </row>
    <row r="202" spans="7:8" x14ac:dyDescent="0.25">
      <c r="G202" s="21"/>
      <c r="H202" s="6"/>
    </row>
    <row r="203" spans="7:8" x14ac:dyDescent="0.25">
      <c r="G203" s="21"/>
      <c r="H203" s="6"/>
    </row>
    <row r="204" spans="7:8" x14ac:dyDescent="0.25">
      <c r="G204" s="21"/>
      <c r="H204" s="6"/>
    </row>
    <row r="205" spans="7:8" x14ac:dyDescent="0.25">
      <c r="G205" s="21"/>
      <c r="H205" s="6"/>
    </row>
    <row r="206" spans="7:8" x14ac:dyDescent="0.25">
      <c r="G206" s="21"/>
      <c r="H206" s="6"/>
    </row>
    <row r="207" spans="7:8" x14ac:dyDescent="0.25">
      <c r="G207" s="21"/>
      <c r="H207" s="6"/>
    </row>
    <row r="208" spans="7:8" x14ac:dyDescent="0.25">
      <c r="G208" s="21"/>
      <c r="H208" s="6"/>
    </row>
    <row r="209" spans="7:8" x14ac:dyDescent="0.25">
      <c r="G209" s="21"/>
      <c r="H209" s="6"/>
    </row>
    <row r="210" spans="7:8" x14ac:dyDescent="0.25">
      <c r="G210" s="21"/>
      <c r="H210" s="6"/>
    </row>
    <row r="211" spans="7:8" x14ac:dyDescent="0.25">
      <c r="G211" s="21"/>
      <c r="H211" s="6"/>
    </row>
    <row r="212" spans="7:8" x14ac:dyDescent="0.25">
      <c r="G212" s="21"/>
      <c r="H212" s="6"/>
    </row>
    <row r="213" spans="7:8" x14ac:dyDescent="0.25">
      <c r="G213" s="21"/>
      <c r="H213" s="6"/>
    </row>
    <row r="214" spans="7:8" x14ac:dyDescent="0.25">
      <c r="G214" s="21"/>
      <c r="H214" s="6"/>
    </row>
    <row r="215" spans="7:8" x14ac:dyDescent="0.25">
      <c r="G215" s="21"/>
      <c r="H215" s="6"/>
    </row>
    <row r="216" spans="7:8" x14ac:dyDescent="0.25">
      <c r="G216" s="21"/>
      <c r="H216" s="6"/>
    </row>
    <row r="217" spans="7:8" x14ac:dyDescent="0.25">
      <c r="G217" s="21"/>
      <c r="H217" s="6"/>
    </row>
    <row r="218" spans="7:8" x14ac:dyDescent="0.25">
      <c r="G218" s="21"/>
      <c r="H218" s="6"/>
    </row>
    <row r="219" spans="7:8" x14ac:dyDescent="0.25">
      <c r="G219" s="21"/>
      <c r="H219" s="6"/>
    </row>
    <row r="220" spans="7:8" x14ac:dyDescent="0.25">
      <c r="G220" s="21"/>
      <c r="H220" s="6"/>
    </row>
    <row r="221" spans="7:8" x14ac:dyDescent="0.25">
      <c r="G221" s="21"/>
      <c r="H221" s="6"/>
    </row>
    <row r="222" spans="7:8" x14ac:dyDescent="0.25">
      <c r="G222" s="21"/>
      <c r="H222" s="6"/>
    </row>
    <row r="223" spans="7:8" x14ac:dyDescent="0.25">
      <c r="G223" s="21"/>
      <c r="H223" s="6"/>
    </row>
    <row r="224" spans="7:8" x14ac:dyDescent="0.25">
      <c r="G224" s="21"/>
      <c r="H224" s="6"/>
    </row>
    <row r="225" spans="7:8" x14ac:dyDescent="0.25">
      <c r="G225" s="21"/>
      <c r="H225" s="6"/>
    </row>
    <row r="226" spans="7:8" x14ac:dyDescent="0.25">
      <c r="G226" s="21"/>
      <c r="H226" s="6"/>
    </row>
    <row r="227" spans="7:8" x14ac:dyDescent="0.25">
      <c r="G227" s="21"/>
      <c r="H227" s="6"/>
    </row>
    <row r="228" spans="7:8" x14ac:dyDescent="0.25">
      <c r="G228" s="21"/>
      <c r="H228" s="6"/>
    </row>
    <row r="229" spans="7:8" x14ac:dyDescent="0.25">
      <c r="G229" s="21"/>
      <c r="H229" s="6"/>
    </row>
    <row r="230" spans="7:8" x14ac:dyDescent="0.25">
      <c r="G230" s="21"/>
      <c r="H230" s="6"/>
    </row>
    <row r="231" spans="7:8" x14ac:dyDescent="0.25">
      <c r="G231" s="21"/>
      <c r="H231" s="6"/>
    </row>
    <row r="232" spans="7:8" x14ac:dyDescent="0.25">
      <c r="G232" s="21"/>
      <c r="H232" s="6"/>
    </row>
    <row r="233" spans="7:8" x14ac:dyDescent="0.25">
      <c r="G233" s="21"/>
      <c r="H233" s="6"/>
    </row>
    <row r="234" spans="7:8" x14ac:dyDescent="0.25">
      <c r="G234" s="21"/>
      <c r="H234" s="6"/>
    </row>
    <row r="235" spans="7:8" x14ac:dyDescent="0.25">
      <c r="G235" s="21"/>
      <c r="H235" s="6"/>
    </row>
    <row r="236" spans="7:8" x14ac:dyDescent="0.25">
      <c r="G236" s="21"/>
      <c r="H236" s="6"/>
    </row>
    <row r="237" spans="7:8" x14ac:dyDescent="0.25">
      <c r="G237" s="21"/>
      <c r="H237" s="6"/>
    </row>
    <row r="238" spans="7:8" x14ac:dyDescent="0.25">
      <c r="G238" s="21"/>
      <c r="H238" s="6"/>
    </row>
    <row r="239" spans="7:8" x14ac:dyDescent="0.25">
      <c r="G239" s="21"/>
      <c r="H239" s="6"/>
    </row>
    <row r="240" spans="7:8" x14ac:dyDescent="0.25">
      <c r="G240" s="21"/>
      <c r="H240" s="6"/>
    </row>
    <row r="241" spans="7:8" x14ac:dyDescent="0.25">
      <c r="G241" s="21"/>
      <c r="H241" s="6"/>
    </row>
    <row r="242" spans="7:8" x14ac:dyDescent="0.25">
      <c r="G242" s="21"/>
      <c r="H242" s="6"/>
    </row>
    <row r="243" spans="7:8" x14ac:dyDescent="0.25">
      <c r="G243" s="21"/>
      <c r="H243" s="6"/>
    </row>
    <row r="244" spans="7:8" x14ac:dyDescent="0.25">
      <c r="G244" s="21"/>
      <c r="H244" s="6"/>
    </row>
    <row r="245" spans="7:8" x14ac:dyDescent="0.25">
      <c r="G245" s="21"/>
      <c r="H245" s="6"/>
    </row>
    <row r="246" spans="7:8" x14ac:dyDescent="0.25">
      <c r="G246" s="21"/>
      <c r="H246" s="6"/>
    </row>
    <row r="247" spans="7:8" x14ac:dyDescent="0.25">
      <c r="G247" s="21"/>
      <c r="H247" s="6"/>
    </row>
    <row r="248" spans="7:8" x14ac:dyDescent="0.25">
      <c r="G248" s="21"/>
      <c r="H248" s="6"/>
    </row>
    <row r="249" spans="7:8" x14ac:dyDescent="0.25">
      <c r="G249" s="21"/>
      <c r="H249" s="6"/>
    </row>
    <row r="250" spans="7:8" x14ac:dyDescent="0.25">
      <c r="G250" s="21"/>
      <c r="H250" s="6"/>
    </row>
    <row r="251" spans="7:8" x14ac:dyDescent="0.25">
      <c r="G251" s="21"/>
      <c r="H251" s="6"/>
    </row>
    <row r="252" spans="7:8" x14ac:dyDescent="0.25">
      <c r="G252" s="21"/>
      <c r="H252" s="6"/>
    </row>
    <row r="253" spans="7:8" x14ac:dyDescent="0.25">
      <c r="G253" s="21"/>
      <c r="H253" s="6"/>
    </row>
    <row r="254" spans="7:8" x14ac:dyDescent="0.25">
      <c r="G254" s="21"/>
      <c r="H254" s="6"/>
    </row>
    <row r="255" spans="7:8" x14ac:dyDescent="0.25">
      <c r="G255" s="21"/>
      <c r="H255" s="6"/>
    </row>
    <row r="256" spans="7:8" x14ac:dyDescent="0.25">
      <c r="G256" s="21"/>
      <c r="H256" s="6"/>
    </row>
    <row r="257" spans="7:8" x14ac:dyDescent="0.25">
      <c r="G257" s="21"/>
      <c r="H257" s="6"/>
    </row>
    <row r="258" spans="7:8" x14ac:dyDescent="0.25">
      <c r="G258" s="21"/>
      <c r="H258" s="6"/>
    </row>
    <row r="259" spans="7:8" x14ac:dyDescent="0.25">
      <c r="G259" s="21"/>
      <c r="H259" s="6"/>
    </row>
    <row r="260" spans="7:8" x14ac:dyDescent="0.25">
      <c r="G260" s="21"/>
      <c r="H260" s="6"/>
    </row>
    <row r="261" spans="7:8" x14ac:dyDescent="0.25">
      <c r="G261" s="21"/>
      <c r="H261" s="6"/>
    </row>
    <row r="262" spans="7:8" x14ac:dyDescent="0.25">
      <c r="G262" s="21"/>
      <c r="H262" s="6"/>
    </row>
    <row r="263" spans="7:8" x14ac:dyDescent="0.25">
      <c r="G263" s="21"/>
      <c r="H263" s="6"/>
    </row>
    <row r="264" spans="7:8" x14ac:dyDescent="0.25">
      <c r="G264" s="21"/>
      <c r="H264" s="6"/>
    </row>
    <row r="265" spans="7:8" x14ac:dyDescent="0.25">
      <c r="G265" s="21"/>
      <c r="H265" s="6"/>
    </row>
    <row r="266" spans="7:8" x14ac:dyDescent="0.25">
      <c r="G266" s="21"/>
      <c r="H266" s="6"/>
    </row>
    <row r="267" spans="7:8" x14ac:dyDescent="0.25">
      <c r="G267" s="21"/>
      <c r="H267" s="6"/>
    </row>
    <row r="268" spans="7:8" x14ac:dyDescent="0.25">
      <c r="G268" s="21"/>
      <c r="H268" s="6"/>
    </row>
    <row r="269" spans="7:8" x14ac:dyDescent="0.25">
      <c r="G269" s="21"/>
      <c r="H269" s="6"/>
    </row>
    <row r="270" spans="7:8" x14ac:dyDescent="0.25">
      <c r="G270" s="21"/>
      <c r="H270" s="6"/>
    </row>
    <row r="271" spans="7:8" x14ac:dyDescent="0.25">
      <c r="G271" s="21"/>
      <c r="H271" s="6"/>
    </row>
    <row r="272" spans="7:8" x14ac:dyDescent="0.25">
      <c r="G272" s="21"/>
      <c r="H272" s="6"/>
    </row>
    <row r="273" spans="7:8" x14ac:dyDescent="0.25">
      <c r="G273" s="21"/>
      <c r="H273" s="6"/>
    </row>
    <row r="274" spans="7:8" x14ac:dyDescent="0.25">
      <c r="G274" s="21"/>
      <c r="H274" s="6"/>
    </row>
    <row r="275" spans="7:8" x14ac:dyDescent="0.25">
      <c r="G275" s="21"/>
      <c r="H275" s="6"/>
    </row>
    <row r="276" spans="7:8" x14ac:dyDescent="0.25">
      <c r="G276" s="21"/>
      <c r="H276" s="6"/>
    </row>
    <row r="277" spans="7:8" x14ac:dyDescent="0.25">
      <c r="G277" s="21"/>
      <c r="H277" s="6"/>
    </row>
    <row r="278" spans="7:8" x14ac:dyDescent="0.25">
      <c r="G278" s="21"/>
      <c r="H278" s="6"/>
    </row>
    <row r="279" spans="7:8" x14ac:dyDescent="0.25">
      <c r="G279" s="21"/>
      <c r="H279" s="6"/>
    </row>
    <row r="280" spans="7:8" x14ac:dyDescent="0.25">
      <c r="G280" s="21"/>
      <c r="H280" s="6"/>
    </row>
    <row r="281" spans="7:8" x14ac:dyDescent="0.25">
      <c r="G281" s="21"/>
      <c r="H281" s="6"/>
    </row>
    <row r="282" spans="7:8" x14ac:dyDescent="0.25">
      <c r="G282" s="21"/>
      <c r="H282" s="6"/>
    </row>
    <row r="283" spans="7:8" x14ac:dyDescent="0.25">
      <c r="G283" s="21"/>
      <c r="H283" s="6"/>
    </row>
    <row r="284" spans="7:8" x14ac:dyDescent="0.25">
      <c r="G284" s="21"/>
      <c r="H284" s="6"/>
    </row>
    <row r="285" spans="7:8" x14ac:dyDescent="0.25">
      <c r="G285" s="21"/>
      <c r="H285" s="6"/>
    </row>
    <row r="286" spans="7:8" x14ac:dyDescent="0.25">
      <c r="G286" s="21"/>
      <c r="H286" s="6"/>
    </row>
    <row r="287" spans="7:8" x14ac:dyDescent="0.25">
      <c r="G287" s="21"/>
      <c r="H287" s="6"/>
    </row>
    <row r="288" spans="7:8" x14ac:dyDescent="0.25">
      <c r="G288" s="21"/>
      <c r="H288" s="6"/>
    </row>
    <row r="289" spans="7:8" x14ac:dyDescent="0.25">
      <c r="G289" s="21"/>
      <c r="H289" s="6"/>
    </row>
    <row r="290" spans="7:8" x14ac:dyDescent="0.25">
      <c r="G290" s="21"/>
      <c r="H290" s="6"/>
    </row>
    <row r="291" spans="7:8" x14ac:dyDescent="0.25">
      <c r="G291" s="21"/>
      <c r="H291" s="6"/>
    </row>
    <row r="292" spans="7:8" x14ac:dyDescent="0.25">
      <c r="G292" s="21"/>
      <c r="H292" s="6"/>
    </row>
    <row r="293" spans="7:8" x14ac:dyDescent="0.25">
      <c r="G293" s="21"/>
      <c r="H293" s="6"/>
    </row>
    <row r="294" spans="7:8" x14ac:dyDescent="0.25">
      <c r="G294" s="21"/>
      <c r="H294" s="6"/>
    </row>
    <row r="295" spans="7:8" x14ac:dyDescent="0.25">
      <c r="G295" s="21"/>
      <c r="H295" s="6"/>
    </row>
    <row r="296" spans="7:8" x14ac:dyDescent="0.25">
      <c r="G296" s="21"/>
      <c r="H296" s="6"/>
    </row>
    <row r="297" spans="7:8" x14ac:dyDescent="0.25">
      <c r="G297" s="21"/>
      <c r="H297" s="6"/>
    </row>
    <row r="298" spans="7:8" x14ac:dyDescent="0.25">
      <c r="G298" s="21"/>
      <c r="H298" s="6"/>
    </row>
    <row r="299" spans="7:8" x14ac:dyDescent="0.25">
      <c r="G299" s="21"/>
      <c r="H299" s="6"/>
    </row>
    <row r="300" spans="7:8" x14ac:dyDescent="0.25">
      <c r="G300" s="21"/>
      <c r="H300" s="6"/>
    </row>
    <row r="301" spans="7:8" x14ac:dyDescent="0.25">
      <c r="G301" s="21"/>
      <c r="H301" s="6"/>
    </row>
    <row r="302" spans="7:8" x14ac:dyDescent="0.25">
      <c r="G302" s="21"/>
      <c r="H302" s="6"/>
    </row>
    <row r="303" spans="7:8" x14ac:dyDescent="0.25">
      <c r="G303" s="21"/>
      <c r="H303" s="6"/>
    </row>
    <row r="304" spans="7:8" x14ac:dyDescent="0.25">
      <c r="G304" s="21"/>
      <c r="H304" s="6"/>
    </row>
    <row r="305" spans="7:8" x14ac:dyDescent="0.25">
      <c r="G305" s="21"/>
      <c r="H305" s="6"/>
    </row>
    <row r="306" spans="7:8" x14ac:dyDescent="0.25">
      <c r="G306" s="21"/>
      <c r="H306" s="6"/>
    </row>
    <row r="307" spans="7:8" x14ac:dyDescent="0.25">
      <c r="G307" s="21"/>
      <c r="H307" s="6"/>
    </row>
    <row r="308" spans="7:8" x14ac:dyDescent="0.25">
      <c r="G308" s="21"/>
      <c r="H308" s="6"/>
    </row>
    <row r="309" spans="7:8" x14ac:dyDescent="0.25">
      <c r="G309" s="21"/>
      <c r="H309" s="6"/>
    </row>
    <row r="310" spans="7:8" x14ac:dyDescent="0.25">
      <c r="G310" s="21"/>
      <c r="H310" s="6"/>
    </row>
    <row r="311" spans="7:8" x14ac:dyDescent="0.25">
      <c r="G311" s="21"/>
      <c r="H311" s="6"/>
    </row>
    <row r="312" spans="7:8" x14ac:dyDescent="0.25">
      <c r="G312" s="21"/>
      <c r="H312" s="6"/>
    </row>
    <row r="313" spans="7:8" x14ac:dyDescent="0.25">
      <c r="G313" s="21"/>
      <c r="H313" s="6"/>
    </row>
    <row r="314" spans="7:8" x14ac:dyDescent="0.25">
      <c r="G314" s="21"/>
      <c r="H314" s="6"/>
    </row>
    <row r="315" spans="7:8" x14ac:dyDescent="0.25">
      <c r="G315" s="21"/>
      <c r="H315" s="6"/>
    </row>
  </sheetData>
  <mergeCells count="1">
    <mergeCell ref="C2:D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1BC04-260D-414F-B0DA-9328FB485EB7}">
  <dimension ref="A2:Q219"/>
  <sheetViews>
    <sheetView showGridLines="0" workbookViewId="0">
      <selection activeCell="M25" sqref="M25"/>
    </sheetView>
  </sheetViews>
  <sheetFormatPr defaultRowHeight="15" x14ac:dyDescent="0.25"/>
  <cols>
    <col min="1" max="1" width="11.5703125" bestFit="1" customWidth="1"/>
    <col min="2" max="2" width="36.85546875" bestFit="1" customWidth="1"/>
    <col min="3" max="4" width="10.140625" bestFit="1" customWidth="1"/>
    <col min="5" max="5" width="10.5703125" bestFit="1" customWidth="1"/>
    <col min="6" max="6" width="7.7109375" hidden="1" customWidth="1"/>
    <col min="7" max="7" width="11.28515625" style="18" customWidth="1"/>
    <col min="8" max="8" width="12" hidden="1" customWidth="1"/>
  </cols>
  <sheetData>
    <row r="2" spans="1:17" x14ac:dyDescent="0.25">
      <c r="A2" s="2"/>
      <c r="B2" s="1"/>
      <c r="C2" s="39" t="s">
        <v>482</v>
      </c>
      <c r="D2" s="39"/>
      <c r="E2" s="5"/>
      <c r="F2" s="5"/>
      <c r="G2" s="19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s="10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483</v>
      </c>
      <c r="F3" s="9" t="s">
        <v>484</v>
      </c>
      <c r="G3" s="20" t="s">
        <v>491</v>
      </c>
      <c r="H3" s="17" t="s">
        <v>493</v>
      </c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33" customHeight="1" x14ac:dyDescent="0.25">
      <c r="A4" s="45"/>
      <c r="B4" s="46"/>
      <c r="C4" s="24"/>
      <c r="D4" s="24"/>
      <c r="E4" s="24"/>
      <c r="F4" s="24"/>
      <c r="G4" s="25"/>
      <c r="H4" s="26"/>
      <c r="I4" s="24"/>
      <c r="J4" s="24"/>
      <c r="K4" s="24"/>
      <c r="L4" s="24"/>
      <c r="M4" s="24"/>
      <c r="N4" s="24"/>
      <c r="O4" s="24"/>
      <c r="P4" s="24"/>
      <c r="Q4" s="24"/>
    </row>
    <row r="5" spans="1:17" x14ac:dyDescent="0.25">
      <c r="A5" s="4" t="s">
        <v>117</v>
      </c>
      <c r="B5" t="s">
        <v>113</v>
      </c>
      <c r="C5" s="6">
        <v>3</v>
      </c>
      <c r="D5" s="6">
        <v>1.72</v>
      </c>
      <c r="E5" s="6">
        <f>C5-D5</f>
        <v>1.28</v>
      </c>
      <c r="F5" s="11">
        <f>D5/C5</f>
        <v>0.57333333333333336</v>
      </c>
      <c r="G5" s="21">
        <v>3</v>
      </c>
      <c r="H5" s="6">
        <f>G5-C5</f>
        <v>0</v>
      </c>
      <c r="I5" s="6"/>
      <c r="J5" s="6"/>
      <c r="K5" s="6"/>
      <c r="L5" s="6"/>
      <c r="M5" s="6"/>
      <c r="N5" s="6"/>
      <c r="O5" s="6"/>
      <c r="P5" s="6"/>
      <c r="Q5" s="6"/>
    </row>
    <row r="6" spans="1:17" x14ac:dyDescent="0.25">
      <c r="A6" s="12" t="s">
        <v>118</v>
      </c>
      <c r="B6" s="13" t="s">
        <v>119</v>
      </c>
      <c r="C6" s="14">
        <v>2006</v>
      </c>
      <c r="D6" s="14">
        <v>435.59</v>
      </c>
      <c r="E6" s="14">
        <f>C6-D6</f>
        <v>1570.41</v>
      </c>
      <c r="F6" s="15">
        <f>D6/C6</f>
        <v>0.21714356929212361</v>
      </c>
      <c r="G6" s="22">
        <v>2006</v>
      </c>
      <c r="H6" s="14">
        <f t="shared" ref="H6:H16" si="0">G6-C6</f>
        <v>0</v>
      </c>
      <c r="I6" s="6"/>
      <c r="J6" s="6"/>
      <c r="K6" s="6"/>
      <c r="L6" s="6"/>
      <c r="M6" s="6"/>
      <c r="N6" s="6"/>
      <c r="O6" s="6"/>
      <c r="P6" s="6"/>
      <c r="Q6" s="6"/>
    </row>
    <row r="7" spans="1:17" x14ac:dyDescent="0.25">
      <c r="A7" s="4"/>
      <c r="B7" t="s">
        <v>540</v>
      </c>
      <c r="C7" s="6">
        <f>SUM(C5:C6)</f>
        <v>2009</v>
      </c>
      <c r="D7" s="6">
        <f t="shared" ref="D7:H7" si="1">SUM(D5:D6)</f>
        <v>437.31</v>
      </c>
      <c r="E7" s="6">
        <f t="shared" si="1"/>
        <v>1571.69</v>
      </c>
      <c r="F7" s="6">
        <f t="shared" si="1"/>
        <v>0.790476902625457</v>
      </c>
      <c r="G7" s="6">
        <f t="shared" si="1"/>
        <v>2009</v>
      </c>
      <c r="H7" s="6">
        <f t="shared" si="1"/>
        <v>0</v>
      </c>
      <c r="I7" s="6"/>
      <c r="J7" s="6"/>
      <c r="K7" s="6"/>
      <c r="L7" s="6"/>
      <c r="M7" s="6"/>
      <c r="N7" s="6"/>
      <c r="O7" s="6"/>
      <c r="P7" s="6"/>
      <c r="Q7" s="6"/>
    </row>
    <row r="8" spans="1:17" x14ac:dyDescent="0.25">
      <c r="A8" s="4"/>
      <c r="C8" s="6"/>
      <c r="D8" s="6"/>
      <c r="E8" s="6"/>
      <c r="F8" s="11"/>
      <c r="G8" s="21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x14ac:dyDescent="0.25">
      <c r="A9" s="4"/>
      <c r="C9" s="6"/>
      <c r="D9" s="6"/>
      <c r="E9" s="6"/>
      <c r="F9" s="11"/>
      <c r="G9" s="21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x14ac:dyDescent="0.25">
      <c r="A10" s="12" t="s">
        <v>413</v>
      </c>
      <c r="B10" s="13" t="s">
        <v>414</v>
      </c>
      <c r="C10" s="14">
        <v>0</v>
      </c>
      <c r="D10" s="14">
        <v>135</v>
      </c>
      <c r="E10" s="14">
        <f>C10-D10</f>
        <v>-135</v>
      </c>
      <c r="F10" s="15" t="e">
        <f>D10/C10</f>
        <v>#DIV/0!</v>
      </c>
      <c r="G10" s="22">
        <v>150</v>
      </c>
      <c r="H10" s="6">
        <f t="shared" si="0"/>
        <v>150</v>
      </c>
      <c r="I10" s="6"/>
      <c r="J10" s="6"/>
      <c r="K10" s="6"/>
      <c r="L10" s="6"/>
      <c r="M10" s="6"/>
      <c r="N10" s="6"/>
      <c r="O10" s="6"/>
      <c r="P10" s="6"/>
      <c r="Q10" s="6"/>
    </row>
    <row r="11" spans="1:17" x14ac:dyDescent="0.25">
      <c r="A11" s="4"/>
      <c r="B11" s="43" t="s">
        <v>539</v>
      </c>
      <c r="C11" s="6">
        <f>SUM(C10)</f>
        <v>0</v>
      </c>
      <c r="D11" s="6">
        <f t="shared" ref="D11:G11" si="2">SUM(D10)</f>
        <v>135</v>
      </c>
      <c r="E11" s="6">
        <f t="shared" si="2"/>
        <v>-135</v>
      </c>
      <c r="F11" s="6" t="e">
        <f t="shared" si="2"/>
        <v>#DIV/0!</v>
      </c>
      <c r="G11" s="6">
        <f t="shared" si="2"/>
        <v>150</v>
      </c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x14ac:dyDescent="0.25">
      <c r="A12" s="4"/>
      <c r="C12" s="6"/>
      <c r="D12" s="6"/>
      <c r="E12" s="6"/>
      <c r="F12" s="11"/>
      <c r="G12" s="21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x14ac:dyDescent="0.25">
      <c r="A13" s="4"/>
      <c r="B13" t="s">
        <v>541</v>
      </c>
      <c r="C13" s="6">
        <f>C7-C11</f>
        <v>2009</v>
      </c>
      <c r="D13" s="6">
        <f t="shared" ref="D13:G13" si="3">D7-D11</f>
        <v>302.31</v>
      </c>
      <c r="E13" s="6">
        <f t="shared" si="3"/>
        <v>1706.69</v>
      </c>
      <c r="F13" s="6" t="e">
        <f t="shared" si="3"/>
        <v>#DIV/0!</v>
      </c>
      <c r="G13" s="6">
        <f t="shared" si="3"/>
        <v>1859</v>
      </c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x14ac:dyDescent="0.25">
      <c r="A14" s="4"/>
      <c r="C14" s="6"/>
      <c r="D14" s="6"/>
      <c r="E14" s="6"/>
      <c r="F14" s="11"/>
      <c r="G14" s="21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5">
      <c r="A15" s="4" t="s">
        <v>120</v>
      </c>
      <c r="B15" t="s">
        <v>113</v>
      </c>
      <c r="C15" s="6">
        <v>15</v>
      </c>
      <c r="D15" s="6">
        <v>11.8</v>
      </c>
      <c r="E15" s="6">
        <f>C15-D15</f>
        <v>3.1999999999999993</v>
      </c>
      <c r="F15" s="11">
        <f>D15/C15</f>
        <v>0.78666666666666674</v>
      </c>
      <c r="G15" s="21">
        <f t="shared" ref="G15:G20" si="4">C15</f>
        <v>15</v>
      </c>
      <c r="H15" s="6">
        <f t="shared" si="0"/>
        <v>0</v>
      </c>
      <c r="I15" s="6"/>
      <c r="J15" s="6"/>
      <c r="K15" s="6"/>
      <c r="L15" s="6"/>
      <c r="M15" s="6"/>
      <c r="N15" s="6"/>
      <c r="O15" s="6"/>
      <c r="P15" s="6"/>
      <c r="Q15" s="6"/>
    </row>
    <row r="16" spans="1:17" x14ac:dyDescent="0.25">
      <c r="A16" s="12" t="s">
        <v>121</v>
      </c>
      <c r="B16" s="13" t="s">
        <v>122</v>
      </c>
      <c r="C16" s="14">
        <v>2660</v>
      </c>
      <c r="D16" s="14">
        <v>409.61</v>
      </c>
      <c r="E16" s="14">
        <f>C16-D16</f>
        <v>2250.39</v>
      </c>
      <c r="F16" s="15">
        <f>D16/C16</f>
        <v>0.15398872180451129</v>
      </c>
      <c r="G16" s="22">
        <f t="shared" si="4"/>
        <v>2660</v>
      </c>
      <c r="H16" s="14">
        <f t="shared" si="0"/>
        <v>0</v>
      </c>
      <c r="I16" s="6"/>
      <c r="J16" s="6"/>
      <c r="K16" s="6"/>
      <c r="L16" s="6"/>
      <c r="M16" s="6"/>
      <c r="N16" s="6"/>
      <c r="O16" s="6"/>
      <c r="P16" s="6"/>
      <c r="Q16" s="6"/>
    </row>
    <row r="17" spans="1:17" x14ac:dyDescent="0.25">
      <c r="A17" s="4"/>
      <c r="B17" t="s">
        <v>540</v>
      </c>
      <c r="C17" s="6">
        <f>SUM(C15:C16)</f>
        <v>2675</v>
      </c>
      <c r="D17" s="6">
        <f t="shared" ref="D17:H17" si="5">SUM(D15:D16)</f>
        <v>421.41</v>
      </c>
      <c r="E17" s="6">
        <f t="shared" si="5"/>
        <v>2253.5899999999997</v>
      </c>
      <c r="F17" s="6">
        <f t="shared" si="5"/>
        <v>0.94065538847117802</v>
      </c>
      <c r="G17" s="6">
        <f t="shared" si="5"/>
        <v>2675</v>
      </c>
      <c r="H17" s="6">
        <f t="shared" si="5"/>
        <v>0</v>
      </c>
      <c r="I17" s="6"/>
      <c r="J17" s="6"/>
      <c r="K17" s="6"/>
      <c r="L17" s="6"/>
      <c r="M17" s="6"/>
      <c r="N17" s="6"/>
      <c r="O17" s="6"/>
      <c r="P17" s="6"/>
      <c r="Q17" s="6"/>
    </row>
    <row r="18" spans="1:17" x14ac:dyDescent="0.25">
      <c r="A18" s="4"/>
      <c r="C18" s="6"/>
      <c r="D18" s="6"/>
      <c r="E18" s="6"/>
      <c r="F18" s="11"/>
      <c r="G18" s="21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x14ac:dyDescent="0.25">
      <c r="A19" s="4"/>
      <c r="C19" s="6"/>
      <c r="D19" s="6"/>
      <c r="E19" s="6"/>
      <c r="F19" s="11"/>
      <c r="G19" s="21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x14ac:dyDescent="0.25">
      <c r="A20" s="12" t="s">
        <v>415</v>
      </c>
      <c r="B20" s="13" t="s">
        <v>416</v>
      </c>
      <c r="C20" s="14">
        <v>7675</v>
      </c>
      <c r="D20" s="14">
        <v>0</v>
      </c>
      <c r="E20" s="14">
        <f>C20-D20</f>
        <v>7675</v>
      </c>
      <c r="F20" s="15">
        <f>D20/C20</f>
        <v>0</v>
      </c>
      <c r="G20" s="22">
        <f t="shared" si="4"/>
        <v>7675</v>
      </c>
      <c r="H20" s="14">
        <f>G20-C20</f>
        <v>0</v>
      </c>
      <c r="I20" s="6"/>
      <c r="J20" s="6"/>
      <c r="K20" s="6"/>
      <c r="L20" s="6"/>
      <c r="M20" s="6"/>
      <c r="N20" s="6"/>
      <c r="O20" s="6"/>
      <c r="P20" s="6"/>
      <c r="Q20" s="6"/>
    </row>
    <row r="21" spans="1:17" x14ac:dyDescent="0.25">
      <c r="A21" s="3"/>
      <c r="B21" s="43" t="s">
        <v>539</v>
      </c>
      <c r="C21" s="6">
        <f>SUM(C20)</f>
        <v>7675</v>
      </c>
      <c r="D21" s="6">
        <f t="shared" ref="D21:H21" si="6">SUM(D20)</f>
        <v>0</v>
      </c>
      <c r="E21" s="6">
        <f t="shared" si="6"/>
        <v>7675</v>
      </c>
      <c r="F21" s="6">
        <f t="shared" si="6"/>
        <v>0</v>
      </c>
      <c r="G21" s="6">
        <f t="shared" si="6"/>
        <v>7675</v>
      </c>
      <c r="H21" s="6">
        <f t="shared" si="6"/>
        <v>0</v>
      </c>
      <c r="I21" s="6"/>
      <c r="J21" s="6"/>
      <c r="K21" s="6"/>
      <c r="L21" s="6"/>
      <c r="M21" s="6"/>
      <c r="N21" s="6"/>
      <c r="O21" s="6"/>
      <c r="P21" s="6"/>
      <c r="Q21" s="6"/>
    </row>
    <row r="22" spans="1:17" x14ac:dyDescent="0.25">
      <c r="A22" s="3"/>
      <c r="C22" s="6"/>
      <c r="D22" s="6"/>
      <c r="E22" s="6"/>
      <c r="F22" s="6"/>
      <c r="G22" s="21"/>
      <c r="H22" s="23"/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25">
      <c r="A23" s="3"/>
      <c r="B23" t="s">
        <v>541</v>
      </c>
      <c r="C23" s="6">
        <f>C17-C21</f>
        <v>-5000</v>
      </c>
      <c r="D23" s="6">
        <f t="shared" ref="D23:H23" si="7">D17-D21</f>
        <v>421.41</v>
      </c>
      <c r="E23" s="6">
        <f t="shared" si="7"/>
        <v>-5421.41</v>
      </c>
      <c r="F23" s="6">
        <f t="shared" si="7"/>
        <v>0.94065538847117802</v>
      </c>
      <c r="G23" s="6">
        <f t="shared" si="7"/>
        <v>-5000</v>
      </c>
      <c r="H23" s="6">
        <f t="shared" si="7"/>
        <v>0</v>
      </c>
      <c r="I23" s="6"/>
      <c r="J23" s="6"/>
      <c r="K23" s="6"/>
      <c r="L23" s="6"/>
      <c r="M23" s="6"/>
      <c r="N23" s="6"/>
      <c r="O23" s="6"/>
      <c r="P23" s="6"/>
      <c r="Q23" s="6"/>
    </row>
    <row r="24" spans="1:17" x14ac:dyDescent="0.25">
      <c r="A24" s="3"/>
      <c r="C24" s="6"/>
      <c r="D24" s="6"/>
      <c r="E24" s="6"/>
      <c r="F24" s="6"/>
      <c r="G24" s="21"/>
      <c r="H24" s="23"/>
      <c r="I24" s="6"/>
      <c r="J24" s="6"/>
      <c r="K24" s="6"/>
      <c r="L24" s="6"/>
      <c r="M24" s="6"/>
      <c r="N24" s="6"/>
      <c r="O24" s="6"/>
      <c r="P24" s="6"/>
      <c r="Q24" s="6"/>
    </row>
    <row r="25" spans="1:17" x14ac:dyDescent="0.25">
      <c r="A25" s="3"/>
      <c r="C25" s="6"/>
      <c r="D25" s="6"/>
      <c r="E25" s="6"/>
      <c r="F25" s="6"/>
      <c r="G25" s="21"/>
      <c r="H25" s="23"/>
      <c r="I25" s="6"/>
      <c r="J25" s="6"/>
      <c r="K25" s="6"/>
      <c r="L25" s="6"/>
      <c r="M25" s="6"/>
      <c r="N25" s="6"/>
      <c r="O25" s="6"/>
      <c r="P25" s="6"/>
      <c r="Q25" s="6"/>
    </row>
    <row r="26" spans="1:17" x14ac:dyDescent="0.25">
      <c r="A26" s="3"/>
      <c r="C26" s="6"/>
      <c r="D26" s="6"/>
      <c r="E26" s="6"/>
      <c r="F26" s="6"/>
      <c r="G26" s="21"/>
      <c r="H26" s="23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5">
      <c r="A27" s="3"/>
      <c r="C27" s="6"/>
      <c r="D27" s="6"/>
      <c r="E27" s="6"/>
      <c r="F27" s="6"/>
      <c r="G27" s="21"/>
      <c r="H27" s="23"/>
      <c r="I27" s="6"/>
      <c r="J27" s="6"/>
      <c r="K27" s="6"/>
      <c r="L27" s="6"/>
      <c r="M27" s="6"/>
      <c r="N27" s="6"/>
      <c r="O27" s="6"/>
      <c r="P27" s="6"/>
      <c r="Q27" s="6"/>
    </row>
    <row r="28" spans="1:17" x14ac:dyDescent="0.25">
      <c r="A28" s="3"/>
      <c r="C28" s="6"/>
      <c r="D28" s="6"/>
      <c r="E28" s="6"/>
      <c r="F28" s="6"/>
      <c r="G28" s="21"/>
      <c r="H28" s="23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5">
      <c r="A29" s="3"/>
      <c r="C29" s="6"/>
      <c r="D29" s="6"/>
      <c r="E29" s="6"/>
      <c r="F29" s="6"/>
      <c r="G29" s="21"/>
      <c r="H29" s="23"/>
      <c r="I29" s="6"/>
      <c r="J29" s="6"/>
      <c r="K29" s="6"/>
      <c r="L29" s="6"/>
      <c r="M29" s="6"/>
      <c r="N29" s="6"/>
      <c r="O29" s="6"/>
      <c r="P29" s="6"/>
      <c r="Q29" s="6"/>
    </row>
    <row r="30" spans="1:17" x14ac:dyDescent="0.25">
      <c r="A30" s="3"/>
      <c r="C30" s="6"/>
      <c r="D30" s="6"/>
      <c r="E30" s="6"/>
      <c r="F30" s="6"/>
      <c r="G30" s="21"/>
      <c r="H30" s="23"/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25">
      <c r="A31" s="3"/>
      <c r="C31" s="6"/>
      <c r="D31" s="6"/>
      <c r="E31" s="6"/>
      <c r="F31" s="6"/>
      <c r="G31" s="21"/>
      <c r="H31" s="23"/>
      <c r="I31" s="6"/>
      <c r="J31" s="6"/>
      <c r="K31" s="6"/>
      <c r="L31" s="6"/>
      <c r="M31" s="6"/>
      <c r="N31" s="6"/>
      <c r="O31" s="6"/>
      <c r="P31" s="6"/>
      <c r="Q31" s="6"/>
    </row>
    <row r="32" spans="1:17" x14ac:dyDescent="0.25">
      <c r="A32" s="3"/>
      <c r="C32" s="6"/>
      <c r="D32" s="6"/>
      <c r="E32" s="6"/>
      <c r="F32" s="6"/>
      <c r="G32" s="21"/>
      <c r="H32" s="23"/>
      <c r="I32" s="6"/>
      <c r="J32" s="6"/>
      <c r="K32" s="6"/>
      <c r="L32" s="6"/>
      <c r="M32" s="6"/>
      <c r="N32" s="6"/>
      <c r="O32" s="6"/>
      <c r="P32" s="6"/>
      <c r="Q32" s="6"/>
    </row>
    <row r="33" spans="7:8" x14ac:dyDescent="0.25">
      <c r="G33" s="21"/>
      <c r="H33" s="6"/>
    </row>
    <row r="34" spans="7:8" x14ac:dyDescent="0.25">
      <c r="G34" s="21"/>
      <c r="H34" s="6"/>
    </row>
    <row r="35" spans="7:8" x14ac:dyDescent="0.25">
      <c r="G35" s="21"/>
      <c r="H35" s="6"/>
    </row>
    <row r="36" spans="7:8" x14ac:dyDescent="0.25">
      <c r="G36" s="21"/>
      <c r="H36" s="6"/>
    </row>
    <row r="37" spans="7:8" x14ac:dyDescent="0.25">
      <c r="G37" s="21"/>
      <c r="H37" s="6"/>
    </row>
    <row r="38" spans="7:8" x14ac:dyDescent="0.25">
      <c r="G38" s="21"/>
      <c r="H38" s="6"/>
    </row>
    <row r="39" spans="7:8" x14ac:dyDescent="0.25">
      <c r="G39" s="21"/>
      <c r="H39" s="6"/>
    </row>
    <row r="40" spans="7:8" x14ac:dyDescent="0.25">
      <c r="G40" s="21"/>
      <c r="H40" s="6"/>
    </row>
    <row r="41" spans="7:8" x14ac:dyDescent="0.25">
      <c r="G41" s="21"/>
      <c r="H41" s="6"/>
    </row>
    <row r="42" spans="7:8" x14ac:dyDescent="0.25">
      <c r="G42" s="21"/>
      <c r="H42" s="6"/>
    </row>
    <row r="43" spans="7:8" x14ac:dyDescent="0.25">
      <c r="G43" s="21"/>
      <c r="H43" s="6"/>
    </row>
    <row r="44" spans="7:8" x14ac:dyDescent="0.25">
      <c r="G44" s="21"/>
      <c r="H44" s="6"/>
    </row>
    <row r="45" spans="7:8" x14ac:dyDescent="0.25">
      <c r="G45" s="21"/>
      <c r="H45" s="6"/>
    </row>
    <row r="46" spans="7:8" x14ac:dyDescent="0.25">
      <c r="G46" s="21"/>
      <c r="H46" s="6"/>
    </row>
    <row r="47" spans="7:8" x14ac:dyDescent="0.25">
      <c r="G47" s="21"/>
      <c r="H47" s="6"/>
    </row>
    <row r="48" spans="7:8" x14ac:dyDescent="0.25">
      <c r="G48" s="21"/>
      <c r="H48" s="6"/>
    </row>
    <row r="49" spans="7:8" x14ac:dyDescent="0.25">
      <c r="G49" s="21"/>
      <c r="H49" s="6"/>
    </row>
    <row r="50" spans="7:8" x14ac:dyDescent="0.25">
      <c r="G50" s="21"/>
      <c r="H50" s="6"/>
    </row>
    <row r="51" spans="7:8" x14ac:dyDescent="0.25">
      <c r="G51" s="21"/>
      <c r="H51" s="6"/>
    </row>
    <row r="52" spans="7:8" x14ac:dyDescent="0.25">
      <c r="G52" s="21"/>
      <c r="H52" s="6"/>
    </row>
    <row r="53" spans="7:8" x14ac:dyDescent="0.25">
      <c r="G53" s="21"/>
      <c r="H53" s="6"/>
    </row>
    <row r="54" spans="7:8" x14ac:dyDescent="0.25">
      <c r="G54" s="21"/>
      <c r="H54" s="6"/>
    </row>
    <row r="55" spans="7:8" x14ac:dyDescent="0.25">
      <c r="G55" s="21"/>
      <c r="H55" s="6"/>
    </row>
    <row r="56" spans="7:8" x14ac:dyDescent="0.25">
      <c r="G56" s="21"/>
      <c r="H56" s="6"/>
    </row>
    <row r="57" spans="7:8" x14ac:dyDescent="0.25">
      <c r="G57" s="21"/>
      <c r="H57" s="6"/>
    </row>
    <row r="58" spans="7:8" x14ac:dyDescent="0.25">
      <c r="G58" s="21"/>
      <c r="H58" s="6"/>
    </row>
    <row r="59" spans="7:8" x14ac:dyDescent="0.25">
      <c r="G59" s="21"/>
      <c r="H59" s="6"/>
    </row>
    <row r="60" spans="7:8" x14ac:dyDescent="0.25">
      <c r="G60" s="21"/>
      <c r="H60" s="6"/>
    </row>
    <row r="61" spans="7:8" x14ac:dyDescent="0.25">
      <c r="G61" s="21"/>
      <c r="H61" s="6"/>
    </row>
    <row r="62" spans="7:8" x14ac:dyDescent="0.25">
      <c r="G62" s="21"/>
      <c r="H62" s="6"/>
    </row>
    <row r="63" spans="7:8" x14ac:dyDescent="0.25">
      <c r="G63" s="21"/>
      <c r="H63" s="6"/>
    </row>
    <row r="64" spans="7:8" x14ac:dyDescent="0.25">
      <c r="G64" s="21"/>
      <c r="H64" s="6"/>
    </row>
    <row r="65" spans="7:8" x14ac:dyDescent="0.25">
      <c r="G65" s="21"/>
      <c r="H65" s="6"/>
    </row>
    <row r="66" spans="7:8" x14ac:dyDescent="0.25">
      <c r="G66" s="21"/>
      <c r="H66" s="6"/>
    </row>
    <row r="67" spans="7:8" x14ac:dyDescent="0.25">
      <c r="G67" s="21"/>
      <c r="H67" s="6"/>
    </row>
    <row r="68" spans="7:8" x14ac:dyDescent="0.25">
      <c r="G68" s="21"/>
      <c r="H68" s="6"/>
    </row>
    <row r="69" spans="7:8" x14ac:dyDescent="0.25">
      <c r="G69" s="21"/>
      <c r="H69" s="6"/>
    </row>
    <row r="70" spans="7:8" x14ac:dyDescent="0.25">
      <c r="G70" s="21"/>
      <c r="H70" s="6"/>
    </row>
    <row r="71" spans="7:8" x14ac:dyDescent="0.25">
      <c r="G71" s="21"/>
      <c r="H71" s="6"/>
    </row>
    <row r="72" spans="7:8" x14ac:dyDescent="0.25">
      <c r="G72" s="21"/>
      <c r="H72" s="6"/>
    </row>
    <row r="73" spans="7:8" x14ac:dyDescent="0.25">
      <c r="G73" s="21"/>
      <c r="H73" s="6"/>
    </row>
    <row r="74" spans="7:8" x14ac:dyDescent="0.25">
      <c r="G74" s="21"/>
      <c r="H74" s="6"/>
    </row>
    <row r="75" spans="7:8" x14ac:dyDescent="0.25">
      <c r="G75" s="21"/>
      <c r="H75" s="6"/>
    </row>
    <row r="76" spans="7:8" x14ac:dyDescent="0.25">
      <c r="G76" s="21"/>
      <c r="H76" s="6"/>
    </row>
    <row r="77" spans="7:8" x14ac:dyDescent="0.25">
      <c r="G77" s="21"/>
      <c r="H77" s="6"/>
    </row>
    <row r="78" spans="7:8" x14ac:dyDescent="0.25">
      <c r="G78" s="21"/>
      <c r="H78" s="6"/>
    </row>
    <row r="79" spans="7:8" x14ac:dyDescent="0.25">
      <c r="G79" s="21"/>
      <c r="H79" s="6"/>
    </row>
    <row r="80" spans="7:8" x14ac:dyDescent="0.25">
      <c r="G80" s="21"/>
      <c r="H80" s="6"/>
    </row>
    <row r="81" spans="7:8" x14ac:dyDescent="0.25">
      <c r="G81" s="21"/>
      <c r="H81" s="6"/>
    </row>
    <row r="82" spans="7:8" x14ac:dyDescent="0.25">
      <c r="G82" s="21"/>
      <c r="H82" s="6"/>
    </row>
    <row r="83" spans="7:8" x14ac:dyDescent="0.25">
      <c r="G83" s="21"/>
      <c r="H83" s="6"/>
    </row>
    <row r="84" spans="7:8" x14ac:dyDescent="0.25">
      <c r="G84" s="21"/>
      <c r="H84" s="6"/>
    </row>
    <row r="85" spans="7:8" x14ac:dyDescent="0.25">
      <c r="G85" s="21"/>
      <c r="H85" s="6"/>
    </row>
    <row r="86" spans="7:8" x14ac:dyDescent="0.25">
      <c r="G86" s="21"/>
      <c r="H86" s="6"/>
    </row>
    <row r="87" spans="7:8" x14ac:dyDescent="0.25">
      <c r="G87" s="21"/>
      <c r="H87" s="6"/>
    </row>
    <row r="88" spans="7:8" x14ac:dyDescent="0.25">
      <c r="G88" s="21"/>
      <c r="H88" s="6"/>
    </row>
    <row r="89" spans="7:8" x14ac:dyDescent="0.25">
      <c r="G89" s="21"/>
      <c r="H89" s="6"/>
    </row>
    <row r="90" spans="7:8" x14ac:dyDescent="0.25">
      <c r="G90" s="21"/>
      <c r="H90" s="6"/>
    </row>
    <row r="91" spans="7:8" x14ac:dyDescent="0.25">
      <c r="G91" s="21"/>
      <c r="H91" s="6"/>
    </row>
    <row r="92" spans="7:8" x14ac:dyDescent="0.25">
      <c r="G92" s="21"/>
      <c r="H92" s="6"/>
    </row>
    <row r="93" spans="7:8" x14ac:dyDescent="0.25">
      <c r="G93" s="21"/>
      <c r="H93" s="6"/>
    </row>
    <row r="94" spans="7:8" x14ac:dyDescent="0.25">
      <c r="G94" s="21"/>
      <c r="H94" s="6"/>
    </row>
    <row r="95" spans="7:8" x14ac:dyDescent="0.25">
      <c r="G95" s="21"/>
      <c r="H95" s="6"/>
    </row>
    <row r="96" spans="7:8" x14ac:dyDescent="0.25">
      <c r="G96" s="21"/>
      <c r="H96" s="6"/>
    </row>
    <row r="97" spans="7:8" x14ac:dyDescent="0.25">
      <c r="G97" s="21"/>
      <c r="H97" s="6"/>
    </row>
    <row r="98" spans="7:8" x14ac:dyDescent="0.25">
      <c r="G98" s="21"/>
      <c r="H98" s="6"/>
    </row>
    <row r="99" spans="7:8" x14ac:dyDescent="0.25">
      <c r="G99" s="21"/>
      <c r="H99" s="6"/>
    </row>
    <row r="100" spans="7:8" x14ac:dyDescent="0.25">
      <c r="G100" s="21"/>
      <c r="H100" s="6"/>
    </row>
    <row r="101" spans="7:8" x14ac:dyDescent="0.25">
      <c r="G101" s="21"/>
      <c r="H101" s="6"/>
    </row>
    <row r="102" spans="7:8" x14ac:dyDescent="0.25">
      <c r="G102" s="21"/>
      <c r="H102" s="6"/>
    </row>
    <row r="103" spans="7:8" x14ac:dyDescent="0.25">
      <c r="G103" s="21"/>
      <c r="H103" s="6"/>
    </row>
    <row r="104" spans="7:8" x14ac:dyDescent="0.25">
      <c r="G104" s="21"/>
      <c r="H104" s="6"/>
    </row>
    <row r="105" spans="7:8" x14ac:dyDescent="0.25">
      <c r="G105" s="21"/>
      <c r="H105" s="6"/>
    </row>
    <row r="106" spans="7:8" x14ac:dyDescent="0.25">
      <c r="G106" s="21"/>
      <c r="H106" s="6"/>
    </row>
    <row r="107" spans="7:8" x14ac:dyDescent="0.25">
      <c r="G107" s="21"/>
      <c r="H107" s="6"/>
    </row>
    <row r="108" spans="7:8" x14ac:dyDescent="0.25">
      <c r="G108" s="21"/>
      <c r="H108" s="6"/>
    </row>
    <row r="109" spans="7:8" x14ac:dyDescent="0.25">
      <c r="G109" s="21"/>
      <c r="H109" s="6"/>
    </row>
    <row r="110" spans="7:8" x14ac:dyDescent="0.25">
      <c r="G110" s="21"/>
      <c r="H110" s="6"/>
    </row>
    <row r="111" spans="7:8" x14ac:dyDescent="0.25">
      <c r="G111" s="21"/>
      <c r="H111" s="6"/>
    </row>
    <row r="112" spans="7:8" x14ac:dyDescent="0.25">
      <c r="G112" s="21"/>
      <c r="H112" s="6"/>
    </row>
    <row r="113" spans="7:8" x14ac:dyDescent="0.25">
      <c r="G113" s="21"/>
      <c r="H113" s="6"/>
    </row>
    <row r="114" spans="7:8" x14ac:dyDescent="0.25">
      <c r="G114" s="21"/>
      <c r="H114" s="6"/>
    </row>
    <row r="115" spans="7:8" x14ac:dyDescent="0.25">
      <c r="G115" s="21"/>
      <c r="H115" s="6"/>
    </row>
    <row r="116" spans="7:8" x14ac:dyDescent="0.25">
      <c r="G116" s="21"/>
      <c r="H116" s="6"/>
    </row>
    <row r="117" spans="7:8" x14ac:dyDescent="0.25">
      <c r="G117" s="21"/>
      <c r="H117" s="6"/>
    </row>
    <row r="118" spans="7:8" x14ac:dyDescent="0.25">
      <c r="G118" s="21"/>
      <c r="H118" s="6"/>
    </row>
    <row r="119" spans="7:8" x14ac:dyDescent="0.25">
      <c r="G119" s="21"/>
      <c r="H119" s="6"/>
    </row>
    <row r="120" spans="7:8" x14ac:dyDescent="0.25">
      <c r="G120" s="21"/>
      <c r="H120" s="6"/>
    </row>
    <row r="121" spans="7:8" x14ac:dyDescent="0.25">
      <c r="G121" s="21"/>
      <c r="H121" s="6"/>
    </row>
    <row r="122" spans="7:8" x14ac:dyDescent="0.25">
      <c r="G122" s="21"/>
      <c r="H122" s="6"/>
    </row>
    <row r="123" spans="7:8" x14ac:dyDescent="0.25">
      <c r="G123" s="21"/>
      <c r="H123" s="6"/>
    </row>
    <row r="124" spans="7:8" x14ac:dyDescent="0.25">
      <c r="G124" s="21"/>
      <c r="H124" s="6"/>
    </row>
    <row r="125" spans="7:8" x14ac:dyDescent="0.25">
      <c r="G125" s="21"/>
      <c r="H125" s="6"/>
    </row>
    <row r="126" spans="7:8" x14ac:dyDescent="0.25">
      <c r="G126" s="21"/>
      <c r="H126" s="6"/>
    </row>
    <row r="127" spans="7:8" x14ac:dyDescent="0.25">
      <c r="G127" s="21"/>
      <c r="H127" s="6"/>
    </row>
    <row r="128" spans="7:8" x14ac:dyDescent="0.25">
      <c r="G128" s="21"/>
      <c r="H128" s="6"/>
    </row>
    <row r="129" spans="7:8" x14ac:dyDescent="0.25">
      <c r="G129" s="21"/>
      <c r="H129" s="6"/>
    </row>
    <row r="130" spans="7:8" x14ac:dyDescent="0.25">
      <c r="G130" s="21"/>
      <c r="H130" s="6"/>
    </row>
    <row r="131" spans="7:8" x14ac:dyDescent="0.25">
      <c r="G131" s="21"/>
      <c r="H131" s="6"/>
    </row>
    <row r="132" spans="7:8" x14ac:dyDescent="0.25">
      <c r="G132" s="21"/>
      <c r="H132" s="6"/>
    </row>
    <row r="133" spans="7:8" x14ac:dyDescent="0.25">
      <c r="G133" s="21"/>
      <c r="H133" s="6"/>
    </row>
    <row r="134" spans="7:8" x14ac:dyDescent="0.25">
      <c r="G134" s="21"/>
      <c r="H134" s="6"/>
    </row>
    <row r="135" spans="7:8" x14ac:dyDescent="0.25">
      <c r="G135" s="21"/>
      <c r="H135" s="6"/>
    </row>
    <row r="136" spans="7:8" x14ac:dyDescent="0.25">
      <c r="G136" s="21"/>
      <c r="H136" s="6"/>
    </row>
    <row r="137" spans="7:8" x14ac:dyDescent="0.25">
      <c r="G137" s="21"/>
      <c r="H137" s="6"/>
    </row>
    <row r="138" spans="7:8" x14ac:dyDescent="0.25">
      <c r="G138" s="21"/>
      <c r="H138" s="6"/>
    </row>
    <row r="139" spans="7:8" x14ac:dyDescent="0.25">
      <c r="G139" s="21"/>
      <c r="H139" s="6"/>
    </row>
    <row r="140" spans="7:8" x14ac:dyDescent="0.25">
      <c r="G140" s="21"/>
      <c r="H140" s="6"/>
    </row>
    <row r="141" spans="7:8" x14ac:dyDescent="0.25">
      <c r="G141" s="21"/>
      <c r="H141" s="6"/>
    </row>
    <row r="142" spans="7:8" x14ac:dyDescent="0.25">
      <c r="G142" s="21"/>
      <c r="H142" s="6"/>
    </row>
    <row r="143" spans="7:8" x14ac:dyDescent="0.25">
      <c r="G143" s="21"/>
      <c r="H143" s="6"/>
    </row>
    <row r="144" spans="7:8" x14ac:dyDescent="0.25">
      <c r="G144" s="21"/>
      <c r="H144" s="6"/>
    </row>
    <row r="145" spans="7:8" x14ac:dyDescent="0.25">
      <c r="G145" s="21"/>
      <c r="H145" s="6"/>
    </row>
    <row r="146" spans="7:8" x14ac:dyDescent="0.25">
      <c r="G146" s="21"/>
      <c r="H146" s="6"/>
    </row>
    <row r="147" spans="7:8" x14ac:dyDescent="0.25">
      <c r="G147" s="21"/>
      <c r="H147" s="6"/>
    </row>
    <row r="148" spans="7:8" x14ac:dyDescent="0.25">
      <c r="G148" s="21"/>
      <c r="H148" s="6"/>
    </row>
    <row r="149" spans="7:8" x14ac:dyDescent="0.25">
      <c r="G149" s="21"/>
      <c r="H149" s="6"/>
    </row>
    <row r="150" spans="7:8" x14ac:dyDescent="0.25">
      <c r="G150" s="21"/>
      <c r="H150" s="6"/>
    </row>
    <row r="151" spans="7:8" x14ac:dyDescent="0.25">
      <c r="G151" s="21"/>
      <c r="H151" s="6"/>
    </row>
    <row r="152" spans="7:8" x14ac:dyDescent="0.25">
      <c r="G152" s="21"/>
      <c r="H152" s="6"/>
    </row>
    <row r="153" spans="7:8" x14ac:dyDescent="0.25">
      <c r="G153" s="21"/>
      <c r="H153" s="6"/>
    </row>
    <row r="154" spans="7:8" x14ac:dyDescent="0.25">
      <c r="G154" s="21"/>
      <c r="H154" s="6"/>
    </row>
    <row r="155" spans="7:8" x14ac:dyDescent="0.25">
      <c r="G155" s="21"/>
      <c r="H155" s="6"/>
    </row>
    <row r="156" spans="7:8" x14ac:dyDescent="0.25">
      <c r="G156" s="21"/>
      <c r="H156" s="6"/>
    </row>
    <row r="157" spans="7:8" x14ac:dyDescent="0.25">
      <c r="G157" s="21"/>
      <c r="H157" s="6"/>
    </row>
    <row r="158" spans="7:8" x14ac:dyDescent="0.25">
      <c r="G158" s="21"/>
      <c r="H158" s="6"/>
    </row>
    <row r="159" spans="7:8" x14ac:dyDescent="0.25">
      <c r="G159" s="21"/>
      <c r="H159" s="6"/>
    </row>
    <row r="160" spans="7:8" x14ac:dyDescent="0.25">
      <c r="G160" s="21"/>
      <c r="H160" s="6"/>
    </row>
    <row r="161" spans="7:8" x14ac:dyDescent="0.25">
      <c r="G161" s="21"/>
      <c r="H161" s="6"/>
    </row>
    <row r="162" spans="7:8" x14ac:dyDescent="0.25">
      <c r="G162" s="21"/>
      <c r="H162" s="6"/>
    </row>
    <row r="163" spans="7:8" x14ac:dyDescent="0.25">
      <c r="G163" s="21"/>
      <c r="H163" s="6"/>
    </row>
    <row r="164" spans="7:8" x14ac:dyDescent="0.25">
      <c r="G164" s="21"/>
      <c r="H164" s="6"/>
    </row>
    <row r="165" spans="7:8" x14ac:dyDescent="0.25">
      <c r="G165" s="21"/>
      <c r="H165" s="6"/>
    </row>
    <row r="166" spans="7:8" x14ac:dyDescent="0.25">
      <c r="G166" s="21"/>
      <c r="H166" s="6"/>
    </row>
    <row r="167" spans="7:8" x14ac:dyDescent="0.25">
      <c r="G167" s="21"/>
      <c r="H167" s="6"/>
    </row>
    <row r="168" spans="7:8" x14ac:dyDescent="0.25">
      <c r="G168" s="21"/>
      <c r="H168" s="6"/>
    </row>
    <row r="169" spans="7:8" x14ac:dyDescent="0.25">
      <c r="G169" s="21"/>
      <c r="H169" s="6"/>
    </row>
    <row r="170" spans="7:8" x14ac:dyDescent="0.25">
      <c r="G170" s="21"/>
      <c r="H170" s="6"/>
    </row>
    <row r="171" spans="7:8" x14ac:dyDescent="0.25">
      <c r="G171" s="21"/>
      <c r="H171" s="6"/>
    </row>
    <row r="172" spans="7:8" x14ac:dyDescent="0.25">
      <c r="G172" s="21"/>
      <c r="H172" s="6"/>
    </row>
    <row r="173" spans="7:8" x14ac:dyDescent="0.25">
      <c r="G173" s="21"/>
      <c r="H173" s="6"/>
    </row>
    <row r="174" spans="7:8" x14ac:dyDescent="0.25">
      <c r="G174" s="21"/>
      <c r="H174" s="6"/>
    </row>
    <row r="175" spans="7:8" x14ac:dyDescent="0.25">
      <c r="G175" s="21"/>
      <c r="H175" s="6"/>
    </row>
    <row r="176" spans="7:8" x14ac:dyDescent="0.25">
      <c r="G176" s="21"/>
      <c r="H176" s="6"/>
    </row>
    <row r="177" spans="7:8" x14ac:dyDescent="0.25">
      <c r="G177" s="21"/>
      <c r="H177" s="6"/>
    </row>
    <row r="178" spans="7:8" x14ac:dyDescent="0.25">
      <c r="G178" s="21"/>
      <c r="H178" s="6"/>
    </row>
    <row r="179" spans="7:8" x14ac:dyDescent="0.25">
      <c r="G179" s="21"/>
      <c r="H179" s="6"/>
    </row>
    <row r="180" spans="7:8" x14ac:dyDescent="0.25">
      <c r="G180" s="21"/>
      <c r="H180" s="6"/>
    </row>
    <row r="181" spans="7:8" x14ac:dyDescent="0.25">
      <c r="G181" s="21"/>
      <c r="H181" s="6"/>
    </row>
    <row r="182" spans="7:8" x14ac:dyDescent="0.25">
      <c r="G182" s="21"/>
      <c r="H182" s="6"/>
    </row>
    <row r="183" spans="7:8" x14ac:dyDescent="0.25">
      <c r="G183" s="21"/>
      <c r="H183" s="6"/>
    </row>
    <row r="184" spans="7:8" x14ac:dyDescent="0.25">
      <c r="G184" s="21"/>
      <c r="H184" s="6"/>
    </row>
    <row r="185" spans="7:8" x14ac:dyDescent="0.25">
      <c r="G185" s="21"/>
      <c r="H185" s="6"/>
    </row>
    <row r="186" spans="7:8" x14ac:dyDescent="0.25">
      <c r="G186" s="21"/>
      <c r="H186" s="6"/>
    </row>
    <row r="187" spans="7:8" x14ac:dyDescent="0.25">
      <c r="G187" s="21"/>
      <c r="H187" s="6"/>
    </row>
    <row r="188" spans="7:8" x14ac:dyDescent="0.25">
      <c r="G188" s="21"/>
      <c r="H188" s="6"/>
    </row>
    <row r="189" spans="7:8" x14ac:dyDescent="0.25">
      <c r="G189" s="21"/>
      <c r="H189" s="6"/>
    </row>
    <row r="190" spans="7:8" x14ac:dyDescent="0.25">
      <c r="G190" s="21"/>
      <c r="H190" s="6"/>
    </row>
    <row r="191" spans="7:8" x14ac:dyDescent="0.25">
      <c r="G191" s="21"/>
      <c r="H191" s="6"/>
    </row>
    <row r="192" spans="7:8" x14ac:dyDescent="0.25">
      <c r="G192" s="21"/>
      <c r="H192" s="6"/>
    </row>
    <row r="193" spans="7:8" x14ac:dyDescent="0.25">
      <c r="G193" s="21"/>
      <c r="H193" s="6"/>
    </row>
    <row r="194" spans="7:8" x14ac:dyDescent="0.25">
      <c r="G194" s="21"/>
      <c r="H194" s="6"/>
    </row>
    <row r="195" spans="7:8" x14ac:dyDescent="0.25">
      <c r="G195" s="21"/>
      <c r="H195" s="6"/>
    </row>
    <row r="196" spans="7:8" x14ac:dyDescent="0.25">
      <c r="G196" s="21"/>
      <c r="H196" s="6"/>
    </row>
    <row r="197" spans="7:8" x14ac:dyDescent="0.25">
      <c r="G197" s="21"/>
      <c r="H197" s="6"/>
    </row>
    <row r="198" spans="7:8" x14ac:dyDescent="0.25">
      <c r="G198" s="21"/>
      <c r="H198" s="6"/>
    </row>
    <row r="199" spans="7:8" x14ac:dyDescent="0.25">
      <c r="G199" s="21"/>
      <c r="H199" s="6"/>
    </row>
    <row r="200" spans="7:8" x14ac:dyDescent="0.25">
      <c r="G200" s="21"/>
      <c r="H200" s="6"/>
    </row>
    <row r="201" spans="7:8" x14ac:dyDescent="0.25">
      <c r="G201" s="21"/>
      <c r="H201" s="6"/>
    </row>
    <row r="202" spans="7:8" x14ac:dyDescent="0.25">
      <c r="G202" s="21"/>
      <c r="H202" s="6"/>
    </row>
    <row r="203" spans="7:8" x14ac:dyDescent="0.25">
      <c r="G203" s="21"/>
      <c r="H203" s="6"/>
    </row>
    <row r="204" spans="7:8" x14ac:dyDescent="0.25">
      <c r="G204" s="21"/>
      <c r="H204" s="6"/>
    </row>
    <row r="205" spans="7:8" x14ac:dyDescent="0.25">
      <c r="G205" s="21"/>
      <c r="H205" s="6"/>
    </row>
    <row r="206" spans="7:8" x14ac:dyDescent="0.25">
      <c r="G206" s="21"/>
      <c r="H206" s="6"/>
    </row>
    <row r="207" spans="7:8" x14ac:dyDescent="0.25">
      <c r="G207" s="21"/>
      <c r="H207" s="6"/>
    </row>
    <row r="208" spans="7:8" x14ac:dyDescent="0.25">
      <c r="G208" s="21"/>
      <c r="H208" s="6"/>
    </row>
    <row r="209" spans="7:8" x14ac:dyDescent="0.25">
      <c r="G209" s="21"/>
      <c r="H209" s="6"/>
    </row>
    <row r="210" spans="7:8" x14ac:dyDescent="0.25">
      <c r="G210" s="21"/>
      <c r="H210" s="6"/>
    </row>
    <row r="211" spans="7:8" x14ac:dyDescent="0.25">
      <c r="G211" s="21"/>
      <c r="H211" s="6"/>
    </row>
    <row r="212" spans="7:8" x14ac:dyDescent="0.25">
      <c r="G212" s="21"/>
      <c r="H212" s="6"/>
    </row>
    <row r="213" spans="7:8" x14ac:dyDescent="0.25">
      <c r="G213" s="21"/>
      <c r="H213" s="6"/>
    </row>
    <row r="214" spans="7:8" x14ac:dyDescent="0.25">
      <c r="G214" s="21"/>
      <c r="H214" s="6"/>
    </row>
    <row r="215" spans="7:8" x14ac:dyDescent="0.25">
      <c r="G215" s="21"/>
      <c r="H215" s="6"/>
    </row>
    <row r="216" spans="7:8" x14ac:dyDescent="0.25">
      <c r="G216" s="21"/>
      <c r="H216" s="6"/>
    </row>
    <row r="217" spans="7:8" x14ac:dyDescent="0.25">
      <c r="G217" s="21"/>
      <c r="H217" s="6"/>
    </row>
    <row r="218" spans="7:8" x14ac:dyDescent="0.25">
      <c r="G218" s="21"/>
      <c r="H218" s="6"/>
    </row>
    <row r="219" spans="7:8" x14ac:dyDescent="0.25">
      <c r="G219" s="21"/>
      <c r="H219" s="6"/>
    </row>
  </sheetData>
  <mergeCells count="1">
    <mergeCell ref="C2:D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175DA-F5A1-44F1-AF5B-EC6E3D047F21}">
  <dimension ref="A2:Q331"/>
  <sheetViews>
    <sheetView showGridLines="0" topLeftCell="A46" workbookViewId="0">
      <selection activeCell="A66" sqref="A66:G77"/>
    </sheetView>
  </sheetViews>
  <sheetFormatPr defaultRowHeight="15" x14ac:dyDescent="0.25"/>
  <cols>
    <col min="1" max="1" width="11.5703125" bestFit="1" customWidth="1"/>
    <col min="2" max="2" width="36.85546875" bestFit="1" customWidth="1"/>
    <col min="3" max="4" width="11.7109375" bestFit="1" customWidth="1"/>
    <col min="5" max="5" width="10.5703125" bestFit="1" customWidth="1"/>
    <col min="6" max="6" width="8.28515625" hidden="1" customWidth="1"/>
    <col min="7" max="7" width="11.7109375" style="18" bestFit="1" customWidth="1"/>
    <col min="8" max="8" width="12" hidden="1" customWidth="1"/>
  </cols>
  <sheetData>
    <row r="2" spans="1:17" x14ac:dyDescent="0.25">
      <c r="A2" s="2"/>
      <c r="B2" s="1"/>
      <c r="C2" s="39" t="s">
        <v>482</v>
      </c>
      <c r="D2" s="39"/>
      <c r="E2" s="5"/>
      <c r="F2" s="5"/>
      <c r="G2" s="19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s="10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483</v>
      </c>
      <c r="F3" s="9" t="s">
        <v>484</v>
      </c>
      <c r="G3" s="20" t="s">
        <v>491</v>
      </c>
      <c r="H3" s="17" t="s">
        <v>493</v>
      </c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33" customHeight="1" x14ac:dyDescent="0.25">
      <c r="A4" s="45"/>
      <c r="B4" s="46"/>
      <c r="C4" s="24"/>
      <c r="D4" s="24"/>
      <c r="E4" s="24"/>
      <c r="F4" s="24"/>
      <c r="G4" s="25"/>
      <c r="H4" s="26"/>
      <c r="I4" s="24"/>
      <c r="J4" s="24"/>
      <c r="K4" s="24"/>
      <c r="L4" s="24"/>
      <c r="M4" s="24"/>
      <c r="N4" s="24"/>
      <c r="O4" s="24"/>
      <c r="P4" s="24"/>
      <c r="Q4" s="24"/>
    </row>
    <row r="5" spans="1:17" x14ac:dyDescent="0.25">
      <c r="A5" s="4" t="s">
        <v>123</v>
      </c>
      <c r="B5" t="s">
        <v>26</v>
      </c>
      <c r="C5" s="6">
        <v>500</v>
      </c>
      <c r="D5" s="6">
        <v>273.20999999999998</v>
      </c>
      <c r="E5" s="6">
        <f t="shared" ref="E5:E26" si="0">C5-D5</f>
        <v>226.79000000000002</v>
      </c>
      <c r="F5" s="11">
        <f t="shared" ref="F5:F26" si="1">D5/C5</f>
        <v>0.54641999999999991</v>
      </c>
      <c r="G5" s="21">
        <v>500</v>
      </c>
      <c r="H5" s="6">
        <f>G5-C5</f>
        <v>0</v>
      </c>
      <c r="I5" s="6"/>
      <c r="J5" s="6"/>
      <c r="K5" s="6"/>
      <c r="L5" s="6"/>
      <c r="M5" s="6"/>
      <c r="N5" s="6"/>
      <c r="O5" s="6"/>
      <c r="P5" s="6"/>
      <c r="Q5" s="6"/>
    </row>
    <row r="6" spans="1:17" x14ac:dyDescent="0.25">
      <c r="A6" s="4" t="s">
        <v>124</v>
      </c>
      <c r="B6" t="s">
        <v>28</v>
      </c>
      <c r="C6" s="6">
        <v>1000</v>
      </c>
      <c r="D6" s="6">
        <v>0</v>
      </c>
      <c r="E6" s="6">
        <f t="shared" si="0"/>
        <v>1000</v>
      </c>
      <c r="F6" s="11">
        <f t="shared" si="1"/>
        <v>0</v>
      </c>
      <c r="G6" s="21">
        <v>1000</v>
      </c>
      <c r="H6" s="6">
        <f t="shared" ref="H6:H20" si="2">G6-C6</f>
        <v>0</v>
      </c>
      <c r="I6" s="6"/>
      <c r="J6" s="6"/>
      <c r="K6" s="6"/>
      <c r="L6" s="6"/>
      <c r="M6" s="6"/>
      <c r="N6" s="6"/>
      <c r="O6" s="6"/>
      <c r="P6" s="6"/>
      <c r="Q6" s="6"/>
    </row>
    <row r="7" spans="1:17" x14ac:dyDescent="0.25">
      <c r="A7" s="4" t="s">
        <v>125</v>
      </c>
      <c r="B7" t="s">
        <v>36</v>
      </c>
      <c r="C7" s="6">
        <v>250</v>
      </c>
      <c r="D7" s="6">
        <v>205</v>
      </c>
      <c r="E7" s="6">
        <f t="shared" si="0"/>
        <v>45</v>
      </c>
      <c r="F7" s="11">
        <f t="shared" si="1"/>
        <v>0.82</v>
      </c>
      <c r="G7" s="21">
        <v>200</v>
      </c>
      <c r="H7" s="6">
        <f t="shared" si="2"/>
        <v>-50</v>
      </c>
      <c r="I7" s="6"/>
      <c r="J7" s="6"/>
      <c r="K7" s="6"/>
      <c r="L7" s="6"/>
      <c r="M7" s="6"/>
      <c r="N7" s="6"/>
      <c r="O7" s="6"/>
      <c r="P7" s="6"/>
      <c r="Q7" s="6"/>
    </row>
    <row r="8" spans="1:17" x14ac:dyDescent="0.25">
      <c r="A8" s="4" t="s">
        <v>126</v>
      </c>
      <c r="B8" t="s">
        <v>127</v>
      </c>
      <c r="C8" s="6">
        <v>18000</v>
      </c>
      <c r="D8" s="6">
        <v>16779.91</v>
      </c>
      <c r="E8" s="6">
        <f t="shared" si="0"/>
        <v>1220.0900000000001</v>
      </c>
      <c r="F8" s="11">
        <f t="shared" si="1"/>
        <v>0.93221722222222225</v>
      </c>
      <c r="G8" s="21">
        <v>20000</v>
      </c>
      <c r="H8" s="6">
        <f t="shared" si="2"/>
        <v>2000</v>
      </c>
      <c r="I8" s="6"/>
      <c r="J8" s="6"/>
      <c r="K8" s="6"/>
      <c r="L8" s="6"/>
      <c r="M8" s="6"/>
      <c r="N8" s="6"/>
      <c r="O8" s="6"/>
      <c r="P8" s="6"/>
      <c r="Q8" s="6"/>
    </row>
    <row r="9" spans="1:17" x14ac:dyDescent="0.25">
      <c r="A9" s="4" t="s">
        <v>128</v>
      </c>
      <c r="B9" t="s">
        <v>129</v>
      </c>
      <c r="C9" s="6">
        <v>628255</v>
      </c>
      <c r="D9" s="6">
        <v>561518.93999999994</v>
      </c>
      <c r="E9" s="6">
        <f t="shared" si="0"/>
        <v>66736.060000000056</v>
      </c>
      <c r="F9" s="11">
        <f t="shared" si="1"/>
        <v>0.89377552108618308</v>
      </c>
      <c r="G9" s="21">
        <v>675000</v>
      </c>
      <c r="H9" s="6">
        <f t="shared" si="2"/>
        <v>46745</v>
      </c>
      <c r="I9" s="6"/>
      <c r="J9" s="6"/>
      <c r="K9" s="6"/>
      <c r="L9" s="6"/>
      <c r="M9" s="6"/>
      <c r="N9" s="6"/>
      <c r="O9" s="6"/>
      <c r="P9" s="6"/>
      <c r="Q9" s="6"/>
    </row>
    <row r="10" spans="1:17" x14ac:dyDescent="0.25">
      <c r="A10" s="4" t="s">
        <v>130</v>
      </c>
      <c r="B10" t="s">
        <v>131</v>
      </c>
      <c r="C10" s="6">
        <v>237000</v>
      </c>
      <c r="D10" s="6">
        <v>182568.01</v>
      </c>
      <c r="E10" s="6">
        <f t="shared" si="0"/>
        <v>54431.989999999991</v>
      </c>
      <c r="F10" s="11">
        <f t="shared" si="1"/>
        <v>0.77032915611814345</v>
      </c>
      <c r="G10" s="21">
        <f>C10</f>
        <v>237000</v>
      </c>
      <c r="H10" s="6">
        <f t="shared" si="2"/>
        <v>0</v>
      </c>
      <c r="I10" s="6"/>
      <c r="J10" s="6"/>
      <c r="K10" s="6"/>
      <c r="L10" s="6"/>
      <c r="M10" s="6"/>
      <c r="N10" s="6"/>
      <c r="O10" s="6"/>
      <c r="P10" s="6"/>
      <c r="Q10" s="6"/>
    </row>
    <row r="11" spans="1:17" x14ac:dyDescent="0.25">
      <c r="A11" s="4" t="s">
        <v>132</v>
      </c>
      <c r="B11" t="s">
        <v>133</v>
      </c>
      <c r="C11" s="6">
        <v>6000</v>
      </c>
      <c r="D11" s="6">
        <v>6604.92</v>
      </c>
      <c r="E11" s="6">
        <f t="shared" si="0"/>
        <v>-604.92000000000007</v>
      </c>
      <c r="F11" s="11">
        <f t="shared" si="1"/>
        <v>1.1008199999999999</v>
      </c>
      <c r="G11" s="21">
        <v>7000</v>
      </c>
      <c r="H11" s="6">
        <f t="shared" si="2"/>
        <v>1000</v>
      </c>
      <c r="I11" s="6"/>
      <c r="J11" s="6"/>
      <c r="K11" s="6"/>
      <c r="L11" s="6"/>
      <c r="M11" s="6"/>
      <c r="N11" s="6"/>
      <c r="O11" s="6"/>
      <c r="P11" s="6"/>
      <c r="Q11" s="6"/>
    </row>
    <row r="12" spans="1:17" x14ac:dyDescent="0.25">
      <c r="A12" s="4" t="s">
        <v>134</v>
      </c>
      <c r="B12" t="s">
        <v>135</v>
      </c>
      <c r="C12" s="6">
        <v>25000</v>
      </c>
      <c r="D12" s="6">
        <v>22636.41</v>
      </c>
      <c r="E12" s="6">
        <f t="shared" si="0"/>
        <v>2363.59</v>
      </c>
      <c r="F12" s="11">
        <f t="shared" si="1"/>
        <v>0.90545639999999994</v>
      </c>
      <c r="G12" s="21">
        <f t="shared" ref="G12:G42" si="3">C12</f>
        <v>25000</v>
      </c>
      <c r="H12" s="6">
        <f t="shared" si="2"/>
        <v>0</v>
      </c>
      <c r="I12" s="6"/>
      <c r="J12" s="6"/>
      <c r="K12" s="6"/>
      <c r="L12" s="6"/>
      <c r="M12" s="6"/>
      <c r="N12" s="6"/>
      <c r="O12" s="6"/>
      <c r="P12" s="6"/>
      <c r="Q12" s="6"/>
    </row>
    <row r="13" spans="1:17" x14ac:dyDescent="0.25">
      <c r="A13" s="4" t="s">
        <v>136</v>
      </c>
      <c r="B13" t="s">
        <v>137</v>
      </c>
      <c r="C13" s="6">
        <v>298000</v>
      </c>
      <c r="D13" s="6">
        <v>262641.05</v>
      </c>
      <c r="E13" s="6">
        <f t="shared" si="0"/>
        <v>35358.950000000012</v>
      </c>
      <c r="F13" s="11">
        <f t="shared" si="1"/>
        <v>0.88134580536912743</v>
      </c>
      <c r="G13" s="21">
        <v>315000</v>
      </c>
      <c r="H13" s="6">
        <f t="shared" si="2"/>
        <v>17000</v>
      </c>
      <c r="I13" s="6"/>
      <c r="J13" s="6"/>
      <c r="K13" s="6"/>
      <c r="L13" s="6"/>
      <c r="M13" s="6"/>
      <c r="N13" s="6"/>
      <c r="O13" s="6"/>
      <c r="P13" s="6"/>
      <c r="Q13" s="6"/>
    </row>
    <row r="14" spans="1:17" x14ac:dyDescent="0.25">
      <c r="A14" s="4" t="s">
        <v>138</v>
      </c>
      <c r="B14" t="s">
        <v>139</v>
      </c>
      <c r="C14" s="6">
        <v>4000</v>
      </c>
      <c r="D14" s="6">
        <v>4546.5600000000004</v>
      </c>
      <c r="E14" s="6">
        <f t="shared" si="0"/>
        <v>-546.5600000000004</v>
      </c>
      <c r="F14" s="11">
        <f t="shared" si="1"/>
        <v>1.1366400000000001</v>
      </c>
      <c r="G14" s="21">
        <f t="shared" si="3"/>
        <v>4000</v>
      </c>
      <c r="H14" s="6">
        <f t="shared" si="2"/>
        <v>0</v>
      </c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5">
      <c r="A15" s="4" t="s">
        <v>140</v>
      </c>
      <c r="B15" t="s">
        <v>522</v>
      </c>
      <c r="C15" s="6">
        <v>1000</v>
      </c>
      <c r="D15" s="6">
        <v>21839.75</v>
      </c>
      <c r="E15" s="6">
        <f t="shared" si="0"/>
        <v>-20839.75</v>
      </c>
      <c r="F15" s="11">
        <f t="shared" si="1"/>
        <v>21.839749999999999</v>
      </c>
      <c r="G15" s="21">
        <v>5000</v>
      </c>
      <c r="H15" s="6">
        <f t="shared" si="2"/>
        <v>4000</v>
      </c>
      <c r="I15" s="6"/>
      <c r="J15" s="6"/>
      <c r="K15" s="6"/>
      <c r="L15" s="6"/>
      <c r="M15" s="6"/>
      <c r="N15" s="6"/>
      <c r="O15" s="6"/>
      <c r="P15" s="6"/>
      <c r="Q15" s="6"/>
    </row>
    <row r="16" spans="1:17" x14ac:dyDescent="0.25">
      <c r="A16" s="4" t="s">
        <v>524</v>
      </c>
      <c r="B16" t="s">
        <v>525</v>
      </c>
      <c r="C16" s="6"/>
      <c r="D16" s="6"/>
      <c r="E16" s="6"/>
      <c r="F16" s="11"/>
      <c r="G16" s="21" t="s">
        <v>494</v>
      </c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x14ac:dyDescent="0.25">
      <c r="A17" s="4" t="s">
        <v>142</v>
      </c>
      <c r="B17" t="s">
        <v>523</v>
      </c>
      <c r="C17" s="6">
        <v>3000</v>
      </c>
      <c r="D17" s="6">
        <v>1647.2</v>
      </c>
      <c r="E17" s="6">
        <f t="shared" si="0"/>
        <v>1352.8</v>
      </c>
      <c r="F17" s="11">
        <f t="shared" si="1"/>
        <v>0.5490666666666667</v>
      </c>
      <c r="G17" s="21">
        <f t="shared" si="3"/>
        <v>3000</v>
      </c>
      <c r="H17" s="6">
        <f t="shared" si="2"/>
        <v>0</v>
      </c>
      <c r="I17" s="6"/>
      <c r="J17" s="6"/>
      <c r="K17" s="6"/>
      <c r="L17" s="6"/>
      <c r="M17" s="6"/>
      <c r="N17" s="6"/>
      <c r="O17" s="6"/>
      <c r="P17" s="6"/>
      <c r="Q17" s="6"/>
    </row>
    <row r="18" spans="1:17" x14ac:dyDescent="0.25">
      <c r="A18" s="4" t="s">
        <v>144</v>
      </c>
      <c r="B18" t="s">
        <v>145</v>
      </c>
      <c r="C18" s="6">
        <v>4000</v>
      </c>
      <c r="D18" s="6">
        <v>2470.66</v>
      </c>
      <c r="E18" s="6">
        <f t="shared" si="0"/>
        <v>1529.3400000000001</v>
      </c>
      <c r="F18" s="11">
        <f t="shared" si="1"/>
        <v>0.61766499999999991</v>
      </c>
      <c r="G18" s="21">
        <f t="shared" si="3"/>
        <v>4000</v>
      </c>
      <c r="H18" s="6">
        <f t="shared" si="2"/>
        <v>0</v>
      </c>
      <c r="I18" s="6"/>
      <c r="J18" s="6"/>
      <c r="K18" s="6"/>
      <c r="L18" s="6"/>
      <c r="M18" s="6"/>
      <c r="N18" s="6"/>
      <c r="O18" s="6"/>
      <c r="P18" s="6"/>
      <c r="Q18" s="6"/>
    </row>
    <row r="19" spans="1:17" x14ac:dyDescent="0.25">
      <c r="A19" s="4" t="s">
        <v>146</v>
      </c>
      <c r="B19" t="s">
        <v>147</v>
      </c>
      <c r="C19" s="6">
        <v>15000</v>
      </c>
      <c r="D19" s="6">
        <v>21325</v>
      </c>
      <c r="E19" s="6">
        <f t="shared" si="0"/>
        <v>-6325</v>
      </c>
      <c r="F19" s="11">
        <f t="shared" si="1"/>
        <v>1.4216666666666666</v>
      </c>
      <c r="G19" s="21">
        <f t="shared" si="3"/>
        <v>15000</v>
      </c>
      <c r="H19" s="6">
        <f t="shared" si="2"/>
        <v>0</v>
      </c>
      <c r="I19" s="6"/>
      <c r="J19" s="6"/>
      <c r="K19" s="6"/>
      <c r="L19" s="6"/>
      <c r="M19" s="6"/>
      <c r="N19" s="6"/>
      <c r="O19" s="6"/>
      <c r="P19" s="6"/>
      <c r="Q19" s="6"/>
    </row>
    <row r="20" spans="1:17" x14ac:dyDescent="0.25">
      <c r="A20" s="4" t="s">
        <v>148</v>
      </c>
      <c r="B20" t="s">
        <v>149</v>
      </c>
      <c r="C20" s="6">
        <v>3000</v>
      </c>
      <c r="D20" s="6">
        <v>5250</v>
      </c>
      <c r="E20" s="6">
        <f t="shared" si="0"/>
        <v>-2250</v>
      </c>
      <c r="F20" s="11">
        <f t="shared" si="1"/>
        <v>1.75</v>
      </c>
      <c r="G20" s="21">
        <v>5000</v>
      </c>
      <c r="H20" s="6">
        <f t="shared" si="2"/>
        <v>2000</v>
      </c>
      <c r="I20" s="6"/>
      <c r="J20" s="6"/>
      <c r="K20" s="6"/>
      <c r="L20" s="6"/>
      <c r="M20" s="6"/>
      <c r="N20" s="6"/>
      <c r="O20" s="6"/>
      <c r="P20" s="6"/>
      <c r="Q20" s="6"/>
    </row>
    <row r="21" spans="1:17" x14ac:dyDescent="0.25">
      <c r="A21" s="4" t="s">
        <v>150</v>
      </c>
      <c r="B21" t="s">
        <v>151</v>
      </c>
      <c r="C21" s="6">
        <v>500</v>
      </c>
      <c r="D21" s="6">
        <v>35</v>
      </c>
      <c r="E21" s="6">
        <f t="shared" si="0"/>
        <v>465</v>
      </c>
      <c r="F21" s="11">
        <f t="shared" si="1"/>
        <v>7.0000000000000007E-2</v>
      </c>
      <c r="G21" s="21">
        <f t="shared" si="3"/>
        <v>500</v>
      </c>
      <c r="H21" s="23">
        <f>G21-C21</f>
        <v>0</v>
      </c>
      <c r="I21" s="6"/>
      <c r="J21" s="6"/>
      <c r="K21" s="6"/>
      <c r="L21" s="6"/>
      <c r="M21" s="6"/>
      <c r="N21" s="6"/>
      <c r="O21" s="6"/>
      <c r="P21" s="6"/>
      <c r="Q21" s="6"/>
    </row>
    <row r="22" spans="1:17" x14ac:dyDescent="0.25">
      <c r="A22" s="12" t="s">
        <v>152</v>
      </c>
      <c r="B22" s="13" t="s">
        <v>153</v>
      </c>
      <c r="C22" s="14">
        <v>1000</v>
      </c>
      <c r="D22" s="14">
        <v>-370.2</v>
      </c>
      <c r="E22" s="14">
        <f t="shared" si="0"/>
        <v>1370.2</v>
      </c>
      <c r="F22" s="15">
        <f t="shared" si="1"/>
        <v>-0.37019999999999997</v>
      </c>
      <c r="G22" s="22">
        <f t="shared" si="3"/>
        <v>1000</v>
      </c>
      <c r="H22" s="14">
        <f t="shared" ref="H22:H42" si="4">G22-C22</f>
        <v>0</v>
      </c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25">
      <c r="A23" s="4"/>
      <c r="B23" t="s">
        <v>540</v>
      </c>
      <c r="C23" s="6">
        <f>SUM(C5:C22)</f>
        <v>1245505</v>
      </c>
      <c r="D23" s="6">
        <f>SUM(D5:D22)</f>
        <v>1109971.42</v>
      </c>
      <c r="E23" s="6">
        <f>SUM(E5:E22)</f>
        <v>135533.58000000005</v>
      </c>
      <c r="F23" s="11">
        <f t="shared" si="1"/>
        <v>0.89118182584574124</v>
      </c>
      <c r="G23" s="21">
        <f>SUM(G5:G22)</f>
        <v>1318200</v>
      </c>
      <c r="H23" s="23">
        <f>SUM(H5:H22)</f>
        <v>72695</v>
      </c>
      <c r="I23" s="6"/>
      <c r="J23" s="6"/>
      <c r="K23" s="6"/>
      <c r="L23" s="6"/>
      <c r="M23" s="6"/>
      <c r="N23" s="6"/>
      <c r="O23" s="6"/>
      <c r="P23" s="6"/>
      <c r="Q23" s="6"/>
    </row>
    <row r="24" spans="1:17" x14ac:dyDescent="0.25">
      <c r="A24" s="4"/>
      <c r="C24" s="6"/>
      <c r="D24" s="6"/>
      <c r="E24" s="6"/>
      <c r="F24" s="11"/>
      <c r="G24" s="21" t="s">
        <v>494</v>
      </c>
      <c r="H24" s="23" t="s">
        <v>494</v>
      </c>
      <c r="I24" s="6"/>
      <c r="J24" s="6"/>
      <c r="K24" s="6"/>
      <c r="L24" s="6"/>
      <c r="M24" s="6"/>
      <c r="N24" s="6"/>
      <c r="O24" s="6"/>
      <c r="P24" s="6"/>
      <c r="Q24" s="6"/>
    </row>
    <row r="25" spans="1:17" x14ac:dyDescent="0.25">
      <c r="A25" s="4"/>
      <c r="C25" s="6"/>
      <c r="D25" s="6"/>
      <c r="E25" s="6"/>
      <c r="F25" s="11"/>
      <c r="G25" s="21" t="s">
        <v>494</v>
      </c>
      <c r="H25" s="23" t="s">
        <v>494</v>
      </c>
      <c r="I25" s="6"/>
      <c r="J25" s="6"/>
      <c r="K25" s="6"/>
      <c r="L25" s="6"/>
      <c r="M25" s="6"/>
      <c r="N25" s="6"/>
      <c r="O25" s="6"/>
      <c r="P25" s="6"/>
      <c r="Q25" s="6"/>
    </row>
    <row r="26" spans="1:17" x14ac:dyDescent="0.25">
      <c r="A26" s="4" t="s">
        <v>417</v>
      </c>
      <c r="B26" t="s">
        <v>418</v>
      </c>
      <c r="C26" s="6">
        <v>158500</v>
      </c>
      <c r="D26" s="6">
        <v>99092.01</v>
      </c>
      <c r="E26" s="6">
        <f t="shared" si="0"/>
        <v>59407.990000000005</v>
      </c>
      <c r="F26" s="11">
        <f t="shared" si="1"/>
        <v>0.6251861829652996</v>
      </c>
      <c r="G26" s="21">
        <v>127010</v>
      </c>
      <c r="H26" s="23">
        <f t="shared" si="4"/>
        <v>-31490</v>
      </c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5">
      <c r="A27" s="4" t="s">
        <v>419</v>
      </c>
      <c r="B27" t="s">
        <v>280</v>
      </c>
      <c r="C27" s="6">
        <v>6000</v>
      </c>
      <c r="D27" s="6">
        <v>2132.23</v>
      </c>
      <c r="E27" s="6">
        <f t="shared" ref="E27:E74" si="5">C27-D27</f>
        <v>3867.77</v>
      </c>
      <c r="F27" s="11">
        <f t="shared" ref="F27:F74" si="6">D27/C27</f>
        <v>0.3553716666666667</v>
      </c>
      <c r="G27" s="21">
        <f t="shared" si="3"/>
        <v>6000</v>
      </c>
      <c r="H27" s="23">
        <f t="shared" si="4"/>
        <v>0</v>
      </c>
      <c r="I27" s="6"/>
      <c r="J27" s="6"/>
      <c r="K27" s="6"/>
      <c r="L27" s="6"/>
      <c r="M27" s="6"/>
      <c r="N27" s="6"/>
      <c r="O27" s="6"/>
      <c r="P27" s="6"/>
      <c r="Q27" s="6"/>
    </row>
    <row r="28" spans="1:17" x14ac:dyDescent="0.25">
      <c r="A28" s="4" t="s">
        <v>420</v>
      </c>
      <c r="B28" t="s">
        <v>198</v>
      </c>
      <c r="C28" s="6">
        <v>12700</v>
      </c>
      <c r="D28" s="6">
        <v>7719.86</v>
      </c>
      <c r="E28" s="6">
        <f t="shared" si="5"/>
        <v>4980.1400000000003</v>
      </c>
      <c r="F28" s="11">
        <f t="shared" si="6"/>
        <v>0.60786299212598427</v>
      </c>
      <c r="G28" s="21">
        <v>9720</v>
      </c>
      <c r="H28" s="23">
        <f t="shared" si="4"/>
        <v>-2980</v>
      </c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5">
      <c r="A29" s="4" t="s">
        <v>421</v>
      </c>
      <c r="B29" t="s">
        <v>166</v>
      </c>
      <c r="C29" s="6">
        <v>9230</v>
      </c>
      <c r="D29" s="6">
        <v>5717.62</v>
      </c>
      <c r="E29" s="6">
        <f t="shared" si="5"/>
        <v>3512.38</v>
      </c>
      <c r="F29" s="11">
        <f t="shared" si="6"/>
        <v>0.6194604550379198</v>
      </c>
      <c r="G29" s="21">
        <v>6925</v>
      </c>
      <c r="H29" s="23">
        <f t="shared" si="4"/>
        <v>-2305</v>
      </c>
      <c r="I29" s="6"/>
      <c r="J29" s="6"/>
      <c r="K29" s="6"/>
      <c r="L29" s="6"/>
      <c r="M29" s="6"/>
      <c r="N29" s="6"/>
      <c r="O29" s="6"/>
      <c r="P29" s="6"/>
      <c r="Q29" s="6"/>
    </row>
    <row r="30" spans="1:17" x14ac:dyDescent="0.25">
      <c r="A30" s="4" t="s">
        <v>422</v>
      </c>
      <c r="B30" t="s">
        <v>327</v>
      </c>
      <c r="C30" s="6">
        <v>1600</v>
      </c>
      <c r="D30" s="6">
        <v>1290</v>
      </c>
      <c r="E30" s="6">
        <f t="shared" si="5"/>
        <v>310</v>
      </c>
      <c r="F30" s="11">
        <f t="shared" si="6"/>
        <v>0.80625000000000002</v>
      </c>
      <c r="G30" s="21">
        <f t="shared" si="3"/>
        <v>1600</v>
      </c>
      <c r="H30" s="23">
        <f t="shared" si="4"/>
        <v>0</v>
      </c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25">
      <c r="A31" s="12" t="s">
        <v>423</v>
      </c>
      <c r="B31" s="13" t="s">
        <v>168</v>
      </c>
      <c r="C31" s="14">
        <v>25085</v>
      </c>
      <c r="D31" s="14">
        <v>18573.86</v>
      </c>
      <c r="E31" s="14">
        <f t="shared" si="5"/>
        <v>6511.1399999999994</v>
      </c>
      <c r="F31" s="15">
        <f t="shared" si="6"/>
        <v>0.74043691449073157</v>
      </c>
      <c r="G31" s="22">
        <v>27875</v>
      </c>
      <c r="H31" s="23">
        <f t="shared" si="4"/>
        <v>2790</v>
      </c>
      <c r="I31" s="6"/>
      <c r="J31" s="6"/>
      <c r="K31" s="6"/>
      <c r="L31" s="6"/>
      <c r="M31" s="6"/>
      <c r="N31" s="6"/>
      <c r="O31" s="6"/>
      <c r="P31" s="6"/>
      <c r="Q31" s="6"/>
    </row>
    <row r="32" spans="1:17" x14ac:dyDescent="0.25">
      <c r="A32" s="4"/>
      <c r="B32" s="43" t="s">
        <v>531</v>
      </c>
      <c r="C32" s="6">
        <f>SUM(C26:C31)</f>
        <v>213115</v>
      </c>
      <c r="D32" s="6">
        <f t="shared" ref="D32:G32" si="7">SUM(D26:D31)</f>
        <v>134525.57999999999</v>
      </c>
      <c r="E32" s="6">
        <f t="shared" si="7"/>
        <v>78589.420000000013</v>
      </c>
      <c r="F32" s="6">
        <f t="shared" si="7"/>
        <v>3.7545682112866019</v>
      </c>
      <c r="G32" s="6">
        <f t="shared" si="7"/>
        <v>179130</v>
      </c>
      <c r="H32" s="23"/>
      <c r="I32" s="6"/>
      <c r="J32" s="6"/>
      <c r="K32" s="6"/>
      <c r="L32" s="6"/>
      <c r="M32" s="6"/>
      <c r="N32" s="6"/>
      <c r="O32" s="6"/>
      <c r="P32" s="6"/>
      <c r="Q32" s="6"/>
    </row>
    <row r="33" spans="1:17" x14ac:dyDescent="0.25">
      <c r="A33" s="4"/>
      <c r="C33" s="6"/>
      <c r="D33" s="6"/>
      <c r="E33" s="6"/>
      <c r="F33" s="11"/>
      <c r="G33" s="21"/>
      <c r="H33" s="23"/>
      <c r="I33" s="6"/>
      <c r="J33" s="6"/>
      <c r="K33" s="6"/>
      <c r="L33" s="6"/>
      <c r="M33" s="6"/>
      <c r="N33" s="6"/>
      <c r="O33" s="6"/>
      <c r="P33" s="6"/>
      <c r="Q33" s="6"/>
    </row>
    <row r="34" spans="1:17" x14ac:dyDescent="0.25">
      <c r="A34" s="4"/>
      <c r="C34" s="6"/>
      <c r="D34" s="6"/>
      <c r="E34" s="6"/>
      <c r="F34" s="11"/>
      <c r="G34" s="21"/>
      <c r="H34" s="23"/>
      <c r="I34" s="6"/>
      <c r="J34" s="6"/>
      <c r="K34" s="6"/>
      <c r="L34" s="6"/>
      <c r="M34" s="6"/>
      <c r="N34" s="6"/>
      <c r="O34" s="6"/>
      <c r="P34" s="6"/>
      <c r="Q34" s="6"/>
    </row>
    <row r="35" spans="1:17" x14ac:dyDescent="0.25">
      <c r="A35" s="4" t="s">
        <v>424</v>
      </c>
      <c r="B35" t="s">
        <v>170</v>
      </c>
      <c r="C35" s="6">
        <v>1000</v>
      </c>
      <c r="D35" s="6">
        <v>934.17</v>
      </c>
      <c r="E35" s="6">
        <f t="shared" si="5"/>
        <v>65.830000000000041</v>
      </c>
      <c r="F35" s="11">
        <f t="shared" si="6"/>
        <v>0.93416999999999994</v>
      </c>
      <c r="G35" s="21">
        <f t="shared" si="3"/>
        <v>1000</v>
      </c>
      <c r="H35" s="23">
        <f t="shared" si="4"/>
        <v>0</v>
      </c>
      <c r="I35" s="6"/>
      <c r="J35" s="6"/>
      <c r="K35" s="6"/>
      <c r="L35" s="6"/>
      <c r="M35" s="6"/>
      <c r="N35" s="6"/>
      <c r="O35" s="6"/>
      <c r="P35" s="6"/>
      <c r="Q35" s="6"/>
    </row>
    <row r="36" spans="1:17" x14ac:dyDescent="0.25">
      <c r="A36" s="4" t="s">
        <v>425</v>
      </c>
      <c r="B36" t="s">
        <v>172</v>
      </c>
      <c r="C36" s="6">
        <v>1800</v>
      </c>
      <c r="D36" s="6">
        <v>1836.25</v>
      </c>
      <c r="E36" s="6">
        <f t="shared" si="5"/>
        <v>-36.25</v>
      </c>
      <c r="F36" s="11">
        <f t="shared" si="6"/>
        <v>1.0201388888888889</v>
      </c>
      <c r="G36" s="21">
        <v>22000</v>
      </c>
      <c r="H36" s="23">
        <f t="shared" si="4"/>
        <v>20200</v>
      </c>
      <c r="I36" s="6"/>
      <c r="J36" s="6"/>
      <c r="K36" s="6"/>
      <c r="L36" s="6"/>
      <c r="M36" s="6"/>
      <c r="N36" s="6"/>
      <c r="O36" s="6"/>
      <c r="P36" s="6"/>
      <c r="Q36" s="6"/>
    </row>
    <row r="37" spans="1:17" x14ac:dyDescent="0.25">
      <c r="A37" s="4" t="s">
        <v>426</v>
      </c>
      <c r="B37" t="s">
        <v>212</v>
      </c>
      <c r="C37" s="6">
        <v>2800</v>
      </c>
      <c r="D37" s="6">
        <v>3480.15</v>
      </c>
      <c r="E37" s="6">
        <f t="shared" si="5"/>
        <v>-680.15000000000009</v>
      </c>
      <c r="F37" s="11">
        <f t="shared" si="6"/>
        <v>1.2429107142857143</v>
      </c>
      <c r="G37" s="21">
        <v>3000</v>
      </c>
      <c r="H37" s="23">
        <f t="shared" si="4"/>
        <v>200</v>
      </c>
      <c r="I37" s="6"/>
      <c r="J37" s="6"/>
      <c r="K37" s="6"/>
      <c r="L37" s="6"/>
      <c r="M37" s="6"/>
      <c r="N37" s="6"/>
      <c r="O37" s="6"/>
      <c r="P37" s="6"/>
      <c r="Q37" s="6"/>
    </row>
    <row r="38" spans="1:17" x14ac:dyDescent="0.25">
      <c r="A38" s="4" t="s">
        <v>427</v>
      </c>
      <c r="B38" t="s">
        <v>215</v>
      </c>
      <c r="C38" s="6">
        <v>3500</v>
      </c>
      <c r="D38" s="6">
        <v>2297.08</v>
      </c>
      <c r="E38" s="6">
        <f t="shared" si="5"/>
        <v>1202.92</v>
      </c>
      <c r="F38" s="11">
        <f t="shared" si="6"/>
        <v>0.65630857142857135</v>
      </c>
      <c r="G38" s="21">
        <f t="shared" si="3"/>
        <v>3500</v>
      </c>
      <c r="H38" s="23">
        <f t="shared" si="4"/>
        <v>0</v>
      </c>
      <c r="I38" s="6"/>
      <c r="J38" s="6"/>
      <c r="K38" s="6"/>
      <c r="L38" s="6"/>
      <c r="M38" s="6"/>
      <c r="N38" s="6"/>
      <c r="O38" s="6"/>
      <c r="P38" s="6"/>
      <c r="Q38" s="6"/>
    </row>
    <row r="39" spans="1:17" x14ac:dyDescent="0.25">
      <c r="A39" s="4" t="s">
        <v>428</v>
      </c>
      <c r="B39" t="s">
        <v>176</v>
      </c>
      <c r="C39" s="6">
        <v>2800</v>
      </c>
      <c r="D39" s="6">
        <v>812.47</v>
      </c>
      <c r="E39" s="6">
        <f t="shared" si="5"/>
        <v>1987.53</v>
      </c>
      <c r="F39" s="11">
        <f t="shared" si="6"/>
        <v>0.29016785714285714</v>
      </c>
      <c r="G39" s="21">
        <f t="shared" si="3"/>
        <v>2800</v>
      </c>
      <c r="H39" s="23">
        <f t="shared" si="4"/>
        <v>0</v>
      </c>
      <c r="I39" s="6"/>
      <c r="J39" s="6"/>
      <c r="K39" s="6"/>
      <c r="L39" s="6"/>
      <c r="M39" s="6"/>
      <c r="N39" s="6"/>
      <c r="O39" s="6"/>
      <c r="P39" s="6"/>
      <c r="Q39" s="6"/>
    </row>
    <row r="40" spans="1:17" x14ac:dyDescent="0.25">
      <c r="A40" s="4" t="s">
        <v>429</v>
      </c>
      <c r="B40" t="s">
        <v>430</v>
      </c>
      <c r="C40" s="6">
        <v>4500</v>
      </c>
      <c r="D40" s="6">
        <v>3551.99</v>
      </c>
      <c r="E40" s="6">
        <f t="shared" si="5"/>
        <v>948.01000000000022</v>
      </c>
      <c r="F40" s="11">
        <f t="shared" si="6"/>
        <v>0.78933111111111109</v>
      </c>
      <c r="G40" s="21">
        <f t="shared" si="3"/>
        <v>4500</v>
      </c>
      <c r="H40" s="23">
        <f t="shared" si="4"/>
        <v>0</v>
      </c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5">
      <c r="A41" s="4" t="s">
        <v>431</v>
      </c>
      <c r="B41" t="s">
        <v>432</v>
      </c>
      <c r="C41" s="6">
        <v>7000</v>
      </c>
      <c r="D41" s="6">
        <v>7446.54</v>
      </c>
      <c r="E41" s="6">
        <f t="shared" si="5"/>
        <v>-446.53999999999996</v>
      </c>
      <c r="F41" s="11">
        <f t="shared" si="6"/>
        <v>1.0637914285714285</v>
      </c>
      <c r="G41" s="21">
        <v>7500</v>
      </c>
      <c r="H41" s="23">
        <f t="shared" si="4"/>
        <v>500</v>
      </c>
      <c r="I41" s="6"/>
      <c r="J41" s="6"/>
      <c r="K41" s="6"/>
      <c r="L41" s="6"/>
      <c r="M41" s="6"/>
      <c r="N41" s="6"/>
      <c r="O41" s="6"/>
      <c r="P41" s="6"/>
      <c r="Q41" s="6"/>
    </row>
    <row r="42" spans="1:17" x14ac:dyDescent="0.25">
      <c r="A42" s="4" t="s">
        <v>433</v>
      </c>
      <c r="B42" t="s">
        <v>219</v>
      </c>
      <c r="C42" s="6">
        <v>78540</v>
      </c>
      <c r="D42" s="6">
        <v>56866.2</v>
      </c>
      <c r="E42" s="6">
        <f t="shared" si="5"/>
        <v>21673.800000000003</v>
      </c>
      <c r="F42" s="11">
        <f t="shared" si="6"/>
        <v>0.72404125286478227</v>
      </c>
      <c r="G42" s="21">
        <f t="shared" si="3"/>
        <v>78540</v>
      </c>
      <c r="H42" s="23">
        <f t="shared" si="4"/>
        <v>0</v>
      </c>
      <c r="I42" s="6"/>
      <c r="J42" s="6"/>
      <c r="K42" s="6"/>
      <c r="L42" s="6"/>
      <c r="M42" s="6"/>
      <c r="N42" s="6"/>
      <c r="O42" s="6"/>
      <c r="P42" s="6"/>
      <c r="Q42" s="6"/>
    </row>
    <row r="43" spans="1:17" x14ac:dyDescent="0.25">
      <c r="A43" s="4" t="s">
        <v>434</v>
      </c>
      <c r="B43" t="s">
        <v>223</v>
      </c>
      <c r="C43" s="6">
        <v>7800</v>
      </c>
      <c r="D43" s="6">
        <v>8917.33</v>
      </c>
      <c r="E43" s="6">
        <f t="shared" si="5"/>
        <v>-1117.33</v>
      </c>
      <c r="F43" s="11">
        <f t="shared" si="6"/>
        <v>1.1432474358974358</v>
      </c>
      <c r="G43" s="21">
        <v>9500</v>
      </c>
      <c r="H43" s="23">
        <f t="shared" ref="H43:H74" si="8">G43-C43</f>
        <v>1700</v>
      </c>
      <c r="I43" s="6"/>
      <c r="J43" s="6"/>
      <c r="K43" s="6"/>
      <c r="L43" s="6"/>
      <c r="M43" s="6"/>
      <c r="N43" s="6"/>
      <c r="O43" s="6"/>
      <c r="P43" s="6"/>
      <c r="Q43" s="6"/>
    </row>
    <row r="44" spans="1:17" x14ac:dyDescent="0.25">
      <c r="A44" s="4" t="s">
        <v>435</v>
      </c>
      <c r="B44" t="s">
        <v>180</v>
      </c>
      <c r="C44" s="6">
        <v>3500</v>
      </c>
      <c r="D44" s="6">
        <v>7800</v>
      </c>
      <c r="E44" s="6">
        <f t="shared" si="5"/>
        <v>-4300</v>
      </c>
      <c r="F44" s="11">
        <f t="shared" si="6"/>
        <v>2.2285714285714286</v>
      </c>
      <c r="G44" s="21">
        <v>8000</v>
      </c>
      <c r="H44" s="23">
        <f t="shared" si="8"/>
        <v>4500</v>
      </c>
      <c r="I44" s="6"/>
      <c r="J44" s="6"/>
      <c r="K44" s="6"/>
      <c r="L44" s="6"/>
      <c r="M44" s="6"/>
      <c r="N44" s="6"/>
      <c r="O44" s="6"/>
      <c r="P44" s="6"/>
      <c r="Q44" s="6"/>
    </row>
    <row r="45" spans="1:17" x14ac:dyDescent="0.25">
      <c r="A45" s="4" t="s">
        <v>436</v>
      </c>
      <c r="B45" t="s">
        <v>295</v>
      </c>
      <c r="C45" s="6">
        <v>4000</v>
      </c>
      <c r="D45" s="6">
        <v>0</v>
      </c>
      <c r="E45" s="6">
        <f t="shared" si="5"/>
        <v>4000</v>
      </c>
      <c r="F45" s="11">
        <f t="shared" si="6"/>
        <v>0</v>
      </c>
      <c r="G45" s="21">
        <f t="shared" ref="G45:G74" si="9">C45</f>
        <v>4000</v>
      </c>
      <c r="H45" s="23">
        <f t="shared" si="8"/>
        <v>0</v>
      </c>
      <c r="I45" s="6"/>
      <c r="J45" s="6"/>
      <c r="K45" s="6"/>
      <c r="L45" s="6"/>
      <c r="M45" s="6"/>
      <c r="N45" s="6"/>
      <c r="O45" s="6"/>
      <c r="P45" s="6"/>
      <c r="Q45" s="6"/>
    </row>
    <row r="46" spans="1:17" x14ac:dyDescent="0.25">
      <c r="A46" s="4" t="s">
        <v>437</v>
      </c>
      <c r="B46" t="s">
        <v>438</v>
      </c>
      <c r="C46" s="6">
        <v>6000</v>
      </c>
      <c r="D46" s="6">
        <v>3693.78</v>
      </c>
      <c r="E46" s="6">
        <f t="shared" si="5"/>
        <v>2306.2199999999998</v>
      </c>
      <c r="F46" s="11">
        <f t="shared" si="6"/>
        <v>0.61563000000000001</v>
      </c>
      <c r="G46" s="21">
        <f t="shared" si="9"/>
        <v>6000</v>
      </c>
      <c r="H46" s="23">
        <f t="shared" si="8"/>
        <v>0</v>
      </c>
      <c r="I46" s="6"/>
      <c r="J46" s="6"/>
      <c r="K46" s="6"/>
      <c r="L46" s="6"/>
      <c r="M46" s="6"/>
      <c r="N46" s="6"/>
      <c r="O46" s="6"/>
      <c r="P46" s="6"/>
      <c r="Q46" s="6"/>
    </row>
    <row r="47" spans="1:17" x14ac:dyDescent="0.25">
      <c r="A47" s="4" t="s">
        <v>439</v>
      </c>
      <c r="B47" t="s">
        <v>440</v>
      </c>
      <c r="C47" s="6">
        <v>3000</v>
      </c>
      <c r="D47" s="6">
        <v>2337.35</v>
      </c>
      <c r="E47" s="6">
        <f t="shared" si="5"/>
        <v>662.65000000000009</v>
      </c>
      <c r="F47" s="11">
        <f t="shared" si="6"/>
        <v>0.77911666666666668</v>
      </c>
      <c r="G47" s="21">
        <f t="shared" si="9"/>
        <v>3000</v>
      </c>
      <c r="H47" s="23">
        <f t="shared" si="8"/>
        <v>0</v>
      </c>
      <c r="I47" s="6"/>
      <c r="J47" s="6"/>
      <c r="K47" s="6"/>
      <c r="L47" s="6"/>
      <c r="M47" s="6"/>
      <c r="N47" s="6"/>
      <c r="O47" s="6"/>
      <c r="P47" s="6"/>
      <c r="Q47" s="6"/>
    </row>
    <row r="48" spans="1:17" x14ac:dyDescent="0.25">
      <c r="A48" s="4" t="s">
        <v>441</v>
      </c>
      <c r="B48" t="s">
        <v>442</v>
      </c>
      <c r="C48" s="6">
        <v>300</v>
      </c>
      <c r="D48" s="6">
        <v>60</v>
      </c>
      <c r="E48" s="6">
        <f t="shared" si="5"/>
        <v>240</v>
      </c>
      <c r="F48" s="11">
        <f t="shared" si="6"/>
        <v>0.2</v>
      </c>
      <c r="G48" s="21">
        <f t="shared" si="9"/>
        <v>300</v>
      </c>
      <c r="H48" s="23">
        <f t="shared" si="8"/>
        <v>0</v>
      </c>
      <c r="I48" s="6"/>
      <c r="J48" s="6"/>
      <c r="K48" s="6"/>
      <c r="L48" s="6"/>
      <c r="M48" s="6"/>
      <c r="N48" s="6"/>
      <c r="O48" s="6"/>
      <c r="P48" s="6"/>
      <c r="Q48" s="6"/>
    </row>
    <row r="49" spans="1:17" x14ac:dyDescent="0.25">
      <c r="A49" s="4" t="s">
        <v>443</v>
      </c>
      <c r="B49" t="s">
        <v>236</v>
      </c>
      <c r="C49" s="6">
        <v>9300</v>
      </c>
      <c r="D49" s="6">
        <v>9300</v>
      </c>
      <c r="E49" s="6">
        <f t="shared" si="5"/>
        <v>0</v>
      </c>
      <c r="F49" s="11">
        <f t="shared" si="6"/>
        <v>1</v>
      </c>
      <c r="G49" s="21">
        <f t="shared" si="9"/>
        <v>9300</v>
      </c>
      <c r="H49" s="23">
        <f t="shared" si="8"/>
        <v>0</v>
      </c>
      <c r="I49" s="6"/>
      <c r="J49" s="6"/>
      <c r="K49" s="6"/>
      <c r="L49" s="6"/>
      <c r="M49" s="6"/>
      <c r="N49" s="6"/>
      <c r="O49" s="6"/>
      <c r="P49" s="6"/>
      <c r="Q49" s="6"/>
    </row>
    <row r="50" spans="1:17" x14ac:dyDescent="0.25">
      <c r="A50" s="4" t="s">
        <v>444</v>
      </c>
      <c r="B50" t="s">
        <v>445</v>
      </c>
      <c r="C50" s="6">
        <v>7500</v>
      </c>
      <c r="D50" s="6">
        <v>7261.92</v>
      </c>
      <c r="E50" s="6">
        <f t="shared" si="5"/>
        <v>238.07999999999993</v>
      </c>
      <c r="F50" s="11">
        <f t="shared" si="6"/>
        <v>0.96825600000000001</v>
      </c>
      <c r="G50" s="21">
        <v>9000</v>
      </c>
      <c r="H50" s="23">
        <f t="shared" si="8"/>
        <v>1500</v>
      </c>
      <c r="I50" s="6"/>
      <c r="J50" s="6"/>
      <c r="K50" s="6"/>
      <c r="L50" s="6"/>
      <c r="M50" s="6"/>
      <c r="N50" s="6"/>
      <c r="O50" s="6"/>
      <c r="P50" s="6"/>
      <c r="Q50" s="6"/>
    </row>
    <row r="51" spans="1:17" x14ac:dyDescent="0.25">
      <c r="A51" s="4" t="s">
        <v>446</v>
      </c>
      <c r="B51" t="s">
        <v>244</v>
      </c>
      <c r="C51" s="6">
        <v>500</v>
      </c>
      <c r="D51" s="6">
        <v>17.8</v>
      </c>
      <c r="E51" s="6">
        <f t="shared" si="5"/>
        <v>482.2</v>
      </c>
      <c r="F51" s="11">
        <f t="shared" si="6"/>
        <v>3.56E-2</v>
      </c>
      <c r="G51" s="21">
        <v>250</v>
      </c>
      <c r="H51" s="23">
        <f t="shared" si="8"/>
        <v>-250</v>
      </c>
      <c r="I51" s="6"/>
      <c r="J51" s="6"/>
      <c r="K51" s="6"/>
      <c r="L51" s="6"/>
      <c r="M51" s="6"/>
      <c r="N51" s="6"/>
      <c r="O51" s="6"/>
      <c r="P51" s="6"/>
      <c r="Q51" s="6"/>
    </row>
    <row r="52" spans="1:17" x14ac:dyDescent="0.25">
      <c r="A52" s="4" t="s">
        <v>447</v>
      </c>
      <c r="B52" t="s">
        <v>190</v>
      </c>
      <c r="C52" s="6">
        <v>500</v>
      </c>
      <c r="D52" s="6">
        <v>0</v>
      </c>
      <c r="E52" s="6">
        <f t="shared" si="5"/>
        <v>500</v>
      </c>
      <c r="F52" s="11">
        <f t="shared" si="6"/>
        <v>0</v>
      </c>
      <c r="G52" s="21">
        <f t="shared" si="9"/>
        <v>500</v>
      </c>
      <c r="H52" s="23">
        <f t="shared" si="8"/>
        <v>0</v>
      </c>
      <c r="I52" s="6"/>
      <c r="J52" s="6"/>
      <c r="K52" s="6"/>
      <c r="L52" s="6"/>
      <c r="M52" s="6"/>
      <c r="N52" s="6"/>
      <c r="O52" s="6"/>
      <c r="P52" s="6"/>
      <c r="Q52" s="6"/>
    </row>
    <row r="53" spans="1:17" x14ac:dyDescent="0.25">
      <c r="A53" s="4" t="s">
        <v>448</v>
      </c>
      <c r="B53" t="s">
        <v>192</v>
      </c>
      <c r="C53" s="6">
        <v>5000</v>
      </c>
      <c r="D53" s="6">
        <v>16308.61</v>
      </c>
      <c r="E53" s="6">
        <f t="shared" si="5"/>
        <v>-11308.61</v>
      </c>
      <c r="F53" s="11">
        <f t="shared" si="6"/>
        <v>3.2617220000000002</v>
      </c>
      <c r="G53" s="21">
        <f t="shared" si="9"/>
        <v>5000</v>
      </c>
      <c r="H53" s="23">
        <f t="shared" si="8"/>
        <v>0</v>
      </c>
      <c r="I53" s="6"/>
      <c r="J53" s="6"/>
      <c r="K53" s="6"/>
      <c r="L53" s="6"/>
      <c r="M53" s="6"/>
      <c r="N53" s="6"/>
      <c r="O53" s="6"/>
      <c r="P53" s="6"/>
      <c r="Q53" s="6"/>
    </row>
    <row r="54" spans="1:17" x14ac:dyDescent="0.25">
      <c r="A54" s="4" t="s">
        <v>449</v>
      </c>
      <c r="B54" t="s">
        <v>450</v>
      </c>
      <c r="C54" s="6">
        <v>265000</v>
      </c>
      <c r="D54" s="6">
        <v>214947.89600000001</v>
      </c>
      <c r="E54" s="6">
        <f t="shared" si="5"/>
        <v>50052.103999999992</v>
      </c>
      <c r="F54" s="11">
        <f t="shared" si="6"/>
        <v>0.81112413584905663</v>
      </c>
      <c r="G54" s="21">
        <v>275000</v>
      </c>
      <c r="H54" s="23">
        <f t="shared" si="8"/>
        <v>10000</v>
      </c>
      <c r="I54" s="6"/>
      <c r="J54" s="6"/>
      <c r="K54" s="6"/>
      <c r="L54" s="6"/>
      <c r="M54" s="6"/>
      <c r="N54" s="6"/>
      <c r="O54" s="6"/>
      <c r="P54" s="6"/>
      <c r="Q54" s="6"/>
    </row>
    <row r="55" spans="1:17" x14ac:dyDescent="0.25">
      <c r="A55" s="4" t="s">
        <v>451</v>
      </c>
      <c r="B55" t="s">
        <v>452</v>
      </c>
      <c r="C55" s="6">
        <v>18000</v>
      </c>
      <c r="D55" s="6">
        <v>16619.509999999998</v>
      </c>
      <c r="E55" s="6">
        <f t="shared" si="5"/>
        <v>1380.4900000000016</v>
      </c>
      <c r="F55" s="11">
        <f t="shared" si="6"/>
        <v>0.92330611111111105</v>
      </c>
      <c r="G55" s="21">
        <v>19945</v>
      </c>
      <c r="H55" s="23">
        <f t="shared" si="8"/>
        <v>1945</v>
      </c>
      <c r="I55" s="6"/>
      <c r="J55" s="6"/>
      <c r="K55" s="6"/>
      <c r="L55" s="6"/>
      <c r="M55" s="6"/>
      <c r="N55" s="6"/>
      <c r="O55" s="6"/>
      <c r="P55" s="6"/>
      <c r="Q55" s="6"/>
    </row>
    <row r="56" spans="1:17" x14ac:dyDescent="0.25">
      <c r="A56" s="4" t="s">
        <v>453</v>
      </c>
      <c r="B56" t="s">
        <v>454</v>
      </c>
      <c r="C56" s="6">
        <v>81443</v>
      </c>
      <c r="D56" s="6">
        <v>47359.16</v>
      </c>
      <c r="E56" s="6">
        <f t="shared" si="5"/>
        <v>34083.839999999997</v>
      </c>
      <c r="F56" s="11">
        <f t="shared" si="6"/>
        <v>0.58150068145819778</v>
      </c>
      <c r="G56" s="21">
        <f t="shared" si="9"/>
        <v>81443</v>
      </c>
      <c r="H56" s="23">
        <f t="shared" si="8"/>
        <v>0</v>
      </c>
      <c r="I56" s="6"/>
      <c r="J56" s="6"/>
      <c r="K56" s="6"/>
      <c r="L56" s="6"/>
      <c r="M56" s="6"/>
      <c r="N56" s="6"/>
      <c r="O56" s="6"/>
      <c r="P56" s="6"/>
      <c r="Q56" s="6"/>
    </row>
    <row r="57" spans="1:17" x14ac:dyDescent="0.25">
      <c r="A57" s="4" t="s">
        <v>455</v>
      </c>
      <c r="B57" t="s">
        <v>456</v>
      </c>
      <c r="C57" s="6">
        <v>85000</v>
      </c>
      <c r="D57" s="6">
        <v>75998.84</v>
      </c>
      <c r="E57" s="6">
        <f t="shared" si="5"/>
        <v>9001.1600000000035</v>
      </c>
      <c r="F57" s="11">
        <f t="shared" si="6"/>
        <v>0.89410400000000001</v>
      </c>
      <c r="G57" s="21">
        <f t="shared" si="9"/>
        <v>85000</v>
      </c>
      <c r="H57" s="23">
        <f t="shared" si="8"/>
        <v>0</v>
      </c>
      <c r="I57" s="6"/>
      <c r="J57" s="33" t="s">
        <v>517</v>
      </c>
      <c r="K57" s="6"/>
      <c r="L57" s="6"/>
      <c r="M57" s="6"/>
      <c r="N57" s="6"/>
      <c r="O57" s="6"/>
      <c r="P57" s="6"/>
      <c r="Q57" s="6"/>
    </row>
    <row r="58" spans="1:17" x14ac:dyDescent="0.25">
      <c r="A58" s="4" t="s">
        <v>457</v>
      </c>
      <c r="B58" t="s">
        <v>458</v>
      </c>
      <c r="C58" s="6">
        <v>7000</v>
      </c>
      <c r="D58" s="6">
        <v>4118.21</v>
      </c>
      <c r="E58" s="6">
        <f t="shared" si="5"/>
        <v>2881.79</v>
      </c>
      <c r="F58" s="11">
        <f t="shared" si="6"/>
        <v>0.58831571428571428</v>
      </c>
      <c r="G58" s="21">
        <f t="shared" si="9"/>
        <v>7000</v>
      </c>
      <c r="H58" s="23">
        <f t="shared" si="8"/>
        <v>0</v>
      </c>
      <c r="I58" s="6"/>
      <c r="J58" s="6"/>
      <c r="K58" s="6"/>
      <c r="L58" s="6"/>
      <c r="M58" s="6"/>
      <c r="N58" s="6"/>
      <c r="O58" s="6"/>
      <c r="P58" s="6"/>
      <c r="Q58" s="6"/>
    </row>
    <row r="59" spans="1:17" x14ac:dyDescent="0.25">
      <c r="A59" s="4" t="s">
        <v>459</v>
      </c>
      <c r="B59" t="s">
        <v>460</v>
      </c>
      <c r="C59" s="6">
        <v>14000</v>
      </c>
      <c r="D59" s="6">
        <v>11302</v>
      </c>
      <c r="E59" s="6">
        <f t="shared" si="5"/>
        <v>2698</v>
      </c>
      <c r="F59" s="11">
        <f t="shared" si="6"/>
        <v>0.80728571428571427</v>
      </c>
      <c r="G59" s="21">
        <f t="shared" si="9"/>
        <v>14000</v>
      </c>
      <c r="H59" s="23">
        <f t="shared" si="8"/>
        <v>0</v>
      </c>
      <c r="I59" s="6"/>
      <c r="J59" s="6"/>
      <c r="K59" s="6"/>
      <c r="L59" s="6"/>
      <c r="M59" s="6"/>
      <c r="N59" s="6"/>
      <c r="O59" s="6"/>
      <c r="P59" s="6"/>
      <c r="Q59" s="6"/>
    </row>
    <row r="60" spans="1:17" x14ac:dyDescent="0.25">
      <c r="A60" s="4" t="s">
        <v>461</v>
      </c>
      <c r="B60" t="s">
        <v>462</v>
      </c>
      <c r="C60" s="6">
        <v>45000</v>
      </c>
      <c r="D60" s="6">
        <v>22774.01</v>
      </c>
      <c r="E60" s="6">
        <f t="shared" si="5"/>
        <v>22225.99</v>
      </c>
      <c r="F60" s="11">
        <f t="shared" si="6"/>
        <v>0.5060891111111111</v>
      </c>
      <c r="G60" s="21">
        <f t="shared" si="9"/>
        <v>45000</v>
      </c>
      <c r="H60" s="23">
        <f t="shared" si="8"/>
        <v>0</v>
      </c>
      <c r="I60" s="6"/>
      <c r="J60" s="6"/>
      <c r="K60" s="6"/>
      <c r="L60" s="6"/>
      <c r="M60" s="6"/>
      <c r="N60" s="6"/>
      <c r="O60" s="6"/>
      <c r="P60" s="6"/>
      <c r="Q60" s="6"/>
    </row>
    <row r="61" spans="1:17" x14ac:dyDescent="0.25">
      <c r="A61" s="4" t="s">
        <v>463</v>
      </c>
      <c r="B61" t="s">
        <v>464</v>
      </c>
      <c r="C61" s="6">
        <v>45000</v>
      </c>
      <c r="D61" s="6">
        <v>12578</v>
      </c>
      <c r="E61" s="6">
        <f t="shared" si="5"/>
        <v>32422</v>
      </c>
      <c r="F61" s="11">
        <f t="shared" si="6"/>
        <v>0.2795111111111111</v>
      </c>
      <c r="G61" s="21">
        <f t="shared" si="9"/>
        <v>45000</v>
      </c>
      <c r="H61" s="23">
        <f t="shared" si="8"/>
        <v>0</v>
      </c>
      <c r="I61" s="6"/>
      <c r="J61" s="6"/>
      <c r="K61" s="6"/>
      <c r="L61" s="6"/>
      <c r="M61" s="6"/>
      <c r="N61" s="6"/>
      <c r="O61" s="6"/>
      <c r="P61" s="6"/>
      <c r="Q61" s="6"/>
    </row>
    <row r="62" spans="1:17" x14ac:dyDescent="0.25">
      <c r="A62" s="12" t="s">
        <v>465</v>
      </c>
      <c r="B62" s="13" t="s">
        <v>466</v>
      </c>
      <c r="C62" s="14">
        <v>1500</v>
      </c>
      <c r="D62" s="14">
        <v>0</v>
      </c>
      <c r="E62" s="14">
        <f t="shared" si="5"/>
        <v>1500</v>
      </c>
      <c r="F62" s="15">
        <f t="shared" si="6"/>
        <v>0</v>
      </c>
      <c r="G62" s="22">
        <f t="shared" si="9"/>
        <v>1500</v>
      </c>
      <c r="H62" s="23">
        <f t="shared" si="8"/>
        <v>0</v>
      </c>
      <c r="I62" s="6"/>
      <c r="J62" s="6"/>
      <c r="K62" s="6"/>
      <c r="L62" s="6"/>
      <c r="M62" s="6"/>
      <c r="N62" s="6"/>
      <c r="O62" s="6"/>
      <c r="P62" s="6"/>
      <c r="Q62" s="6"/>
    </row>
    <row r="63" spans="1:17" x14ac:dyDescent="0.25">
      <c r="A63" s="4"/>
      <c r="B63" s="43" t="s">
        <v>542</v>
      </c>
      <c r="C63" s="6">
        <f>SUM(C35:C62)</f>
        <v>711283</v>
      </c>
      <c r="D63" s="6">
        <f>SUM(D35:D62)</f>
        <v>538619.26599999995</v>
      </c>
      <c r="E63" s="6">
        <f>SUM(E35:E62)</f>
        <v>172663.734</v>
      </c>
      <c r="F63" s="11"/>
      <c r="G63" s="6">
        <f>SUM(G35:G62)</f>
        <v>751578</v>
      </c>
      <c r="H63" s="23"/>
      <c r="I63" s="6"/>
      <c r="J63" s="6"/>
      <c r="K63" s="6"/>
      <c r="L63" s="6"/>
      <c r="M63" s="6"/>
      <c r="N63" s="6"/>
      <c r="O63" s="6"/>
      <c r="P63" s="6"/>
      <c r="Q63" s="6"/>
    </row>
    <row r="64" spans="1:17" x14ac:dyDescent="0.25">
      <c r="A64" s="4"/>
      <c r="C64" s="6"/>
      <c r="D64" s="6"/>
      <c r="E64" s="6"/>
      <c r="F64" s="11"/>
      <c r="G64" s="21"/>
      <c r="H64" s="23"/>
      <c r="I64" s="6"/>
      <c r="J64" s="6"/>
      <c r="K64" s="6"/>
      <c r="L64" s="6"/>
      <c r="M64" s="6"/>
      <c r="N64" s="6"/>
      <c r="O64" s="6"/>
      <c r="P64" s="6"/>
      <c r="Q64" s="6"/>
    </row>
    <row r="65" spans="1:17" x14ac:dyDescent="0.25">
      <c r="A65" s="4"/>
      <c r="C65" s="6"/>
      <c r="D65" s="6"/>
      <c r="E65" s="6"/>
      <c r="F65" s="11"/>
      <c r="G65" s="21"/>
      <c r="H65" s="23"/>
      <c r="I65" s="6"/>
      <c r="J65" s="6"/>
      <c r="K65" s="6"/>
      <c r="L65" s="6"/>
      <c r="M65" s="6"/>
      <c r="N65" s="6"/>
      <c r="O65" s="6"/>
      <c r="P65" s="6"/>
      <c r="Q65" s="6"/>
    </row>
    <row r="66" spans="1:17" x14ac:dyDescent="0.25">
      <c r="A66" s="4" t="s">
        <v>467</v>
      </c>
      <c r="B66" t="s">
        <v>468</v>
      </c>
      <c r="C66" s="6">
        <v>46000</v>
      </c>
      <c r="D66" s="6">
        <v>46000</v>
      </c>
      <c r="E66" s="6">
        <f t="shared" si="5"/>
        <v>0</v>
      </c>
      <c r="F66" s="11">
        <f t="shared" si="6"/>
        <v>1</v>
      </c>
      <c r="G66" s="21">
        <v>47000</v>
      </c>
      <c r="H66" s="23">
        <f t="shared" si="8"/>
        <v>1000</v>
      </c>
      <c r="I66" s="6"/>
      <c r="J66" s="6"/>
      <c r="K66" s="6"/>
      <c r="L66" s="6"/>
      <c r="M66" s="6"/>
      <c r="N66" s="6"/>
      <c r="O66" s="6"/>
      <c r="P66" s="6"/>
      <c r="Q66" s="6"/>
    </row>
    <row r="67" spans="1:17" x14ac:dyDescent="0.25">
      <c r="A67" s="4" t="s">
        <v>469</v>
      </c>
      <c r="B67" t="s">
        <v>470</v>
      </c>
      <c r="C67" s="6">
        <v>33882</v>
      </c>
      <c r="D67" s="6">
        <v>33881.11</v>
      </c>
      <c r="E67" s="6">
        <f t="shared" si="5"/>
        <v>0.88999999999941792</v>
      </c>
      <c r="F67" s="11">
        <f t="shared" si="6"/>
        <v>0.99997373236526776</v>
      </c>
      <c r="G67" s="21">
        <v>35399</v>
      </c>
      <c r="H67" s="23">
        <f t="shared" si="8"/>
        <v>1517</v>
      </c>
      <c r="I67" s="6"/>
      <c r="J67" s="6"/>
      <c r="K67" s="6"/>
      <c r="L67" s="6"/>
      <c r="M67" s="6"/>
      <c r="N67" s="6"/>
      <c r="O67" s="6"/>
      <c r="P67" s="6"/>
      <c r="Q67" s="6"/>
    </row>
    <row r="68" spans="1:17" x14ac:dyDescent="0.25">
      <c r="A68" s="4" t="s">
        <v>471</v>
      </c>
      <c r="B68" t="s">
        <v>472</v>
      </c>
      <c r="C68" s="6">
        <v>10360</v>
      </c>
      <c r="D68" s="6">
        <v>5387.63</v>
      </c>
      <c r="E68" s="6">
        <f t="shared" si="5"/>
        <v>4972.37</v>
      </c>
      <c r="F68" s="11">
        <f t="shared" si="6"/>
        <v>0.52004150579150576</v>
      </c>
      <c r="G68" s="21">
        <f>4972+4514</f>
        <v>9486</v>
      </c>
      <c r="H68" s="23">
        <f t="shared" si="8"/>
        <v>-874</v>
      </c>
      <c r="I68" s="6"/>
      <c r="J68" s="6"/>
      <c r="K68" s="6"/>
      <c r="L68" s="6"/>
      <c r="M68" s="6"/>
      <c r="N68" s="6"/>
      <c r="O68" s="6"/>
      <c r="P68" s="6"/>
      <c r="Q68" s="6"/>
    </row>
    <row r="69" spans="1:17" x14ac:dyDescent="0.25">
      <c r="A69" s="4" t="s">
        <v>473</v>
      </c>
      <c r="B69" t="s">
        <v>474</v>
      </c>
      <c r="C69" s="6">
        <v>12165</v>
      </c>
      <c r="D69" s="6">
        <v>12164.67</v>
      </c>
      <c r="E69" s="6">
        <f t="shared" si="5"/>
        <v>0.32999999999992724</v>
      </c>
      <c r="F69" s="11">
        <f t="shared" si="6"/>
        <v>0.99997287299630089</v>
      </c>
      <c r="G69" s="21">
        <v>10647</v>
      </c>
      <c r="H69" s="23">
        <f t="shared" si="8"/>
        <v>-1518</v>
      </c>
      <c r="I69" s="6"/>
      <c r="J69" s="6"/>
      <c r="K69" s="6"/>
      <c r="L69" s="6"/>
      <c r="M69" s="6"/>
      <c r="N69" s="6"/>
      <c r="O69" s="6"/>
      <c r="P69" s="6"/>
      <c r="Q69" s="6"/>
    </row>
    <row r="70" spans="1:17" x14ac:dyDescent="0.25">
      <c r="A70" s="4" t="s">
        <v>475</v>
      </c>
      <c r="B70" t="s">
        <v>476</v>
      </c>
      <c r="C70" s="6">
        <v>130000</v>
      </c>
      <c r="D70" s="6">
        <v>0</v>
      </c>
      <c r="E70" s="6">
        <f t="shared" si="5"/>
        <v>130000</v>
      </c>
      <c r="F70" s="11">
        <f t="shared" si="6"/>
        <v>0</v>
      </c>
      <c r="G70" s="21">
        <v>135000</v>
      </c>
      <c r="H70" s="23">
        <f t="shared" si="8"/>
        <v>5000</v>
      </c>
      <c r="I70" s="6"/>
      <c r="J70" s="6"/>
      <c r="K70" s="6"/>
      <c r="L70" s="6"/>
      <c r="M70" s="6"/>
      <c r="N70" s="6"/>
      <c r="O70" s="6"/>
      <c r="P70" s="6"/>
      <c r="Q70" s="6"/>
    </row>
    <row r="71" spans="1:17" x14ac:dyDescent="0.25">
      <c r="A71" s="4" t="s">
        <v>477</v>
      </c>
      <c r="B71" t="s">
        <v>478</v>
      </c>
      <c r="C71" s="6">
        <v>95000</v>
      </c>
      <c r="D71" s="6">
        <v>47100</v>
      </c>
      <c r="E71" s="6">
        <f t="shared" si="5"/>
        <v>47900</v>
      </c>
      <c r="F71" s="11">
        <f t="shared" si="6"/>
        <v>0.4957894736842105</v>
      </c>
      <c r="G71" s="21">
        <f>45150*2</f>
        <v>90300</v>
      </c>
      <c r="H71" s="23">
        <f t="shared" si="8"/>
        <v>-4700</v>
      </c>
      <c r="I71" s="6"/>
      <c r="J71" s="6"/>
      <c r="K71" s="6"/>
      <c r="L71" s="6"/>
      <c r="M71" s="6"/>
      <c r="N71" s="6"/>
      <c r="O71" s="6"/>
      <c r="P71" s="6"/>
      <c r="Q71" s="6"/>
    </row>
    <row r="72" spans="1:17" x14ac:dyDescent="0.25">
      <c r="A72" s="4" t="s">
        <v>479</v>
      </c>
      <c r="B72" t="s">
        <v>480</v>
      </c>
      <c r="C72" s="6">
        <v>200</v>
      </c>
      <c r="D72" s="6">
        <v>200</v>
      </c>
      <c r="E72" s="6">
        <f t="shared" si="5"/>
        <v>0</v>
      </c>
      <c r="F72" s="11">
        <f t="shared" si="6"/>
        <v>1</v>
      </c>
      <c r="G72" s="21">
        <f t="shared" si="9"/>
        <v>200</v>
      </c>
      <c r="H72" s="23">
        <f t="shared" si="8"/>
        <v>0</v>
      </c>
      <c r="I72" s="6"/>
      <c r="J72" s="6"/>
      <c r="K72" s="6"/>
      <c r="L72" s="6"/>
      <c r="M72" s="6"/>
      <c r="N72" s="6"/>
      <c r="O72" s="6"/>
      <c r="P72" s="6"/>
      <c r="Q72" s="6"/>
    </row>
    <row r="73" spans="1:17" x14ac:dyDescent="0.25">
      <c r="A73" s="4"/>
      <c r="B73" t="s">
        <v>518</v>
      </c>
      <c r="C73" s="6"/>
      <c r="D73" s="6"/>
      <c r="E73" s="6"/>
      <c r="F73" s="11"/>
      <c r="G73" s="21">
        <v>58960</v>
      </c>
      <c r="H73" s="23"/>
      <c r="I73" s="6"/>
      <c r="J73" s="6"/>
      <c r="K73" s="6"/>
      <c r="L73" s="6"/>
      <c r="M73" s="6"/>
      <c r="N73" s="6"/>
      <c r="O73" s="6"/>
      <c r="P73" s="6"/>
      <c r="Q73" s="6"/>
    </row>
    <row r="74" spans="1:17" x14ac:dyDescent="0.25">
      <c r="A74" s="4" t="s">
        <v>481</v>
      </c>
      <c r="B74" t="s">
        <v>254</v>
      </c>
      <c r="C74" s="14">
        <v>500</v>
      </c>
      <c r="D74" s="14">
        <v>0</v>
      </c>
      <c r="E74" s="14">
        <f t="shared" si="5"/>
        <v>500</v>
      </c>
      <c r="F74" s="15">
        <f t="shared" si="6"/>
        <v>0</v>
      </c>
      <c r="G74" s="22">
        <f t="shared" si="9"/>
        <v>500</v>
      </c>
      <c r="H74" s="14">
        <f t="shared" si="8"/>
        <v>0</v>
      </c>
      <c r="I74" s="6"/>
      <c r="J74" s="6"/>
      <c r="K74" s="6"/>
      <c r="L74" s="6"/>
      <c r="M74" s="6"/>
      <c r="N74" s="6"/>
      <c r="O74" s="6"/>
      <c r="P74" s="6"/>
      <c r="Q74" s="6"/>
    </row>
    <row r="75" spans="1:17" x14ac:dyDescent="0.25">
      <c r="A75" s="4"/>
      <c r="B75" t="s">
        <v>543</v>
      </c>
      <c r="C75" s="48">
        <f>SUM(C66:C74)</f>
        <v>328107</v>
      </c>
      <c r="D75" s="48">
        <f t="shared" ref="D75:G75" si="10">SUM(D66:D74)</f>
        <v>144733.41</v>
      </c>
      <c r="E75" s="48">
        <f t="shared" si="10"/>
        <v>183373.59</v>
      </c>
      <c r="F75" s="48">
        <f t="shared" si="10"/>
        <v>5.0157775848372843</v>
      </c>
      <c r="G75" s="48">
        <f t="shared" si="10"/>
        <v>387492</v>
      </c>
      <c r="H75" s="21">
        <f>SUM(H26:H74)</f>
        <v>6735</v>
      </c>
      <c r="I75" s="6"/>
      <c r="J75" s="6"/>
      <c r="K75" s="6"/>
      <c r="L75" s="6"/>
      <c r="M75" s="6"/>
      <c r="N75" s="6"/>
      <c r="O75" s="6"/>
      <c r="P75" s="6"/>
      <c r="Q75" s="6"/>
    </row>
    <row r="76" spans="1:17" x14ac:dyDescent="0.25">
      <c r="A76" s="4"/>
      <c r="C76" s="6"/>
      <c r="D76" s="6"/>
      <c r="E76" s="6"/>
      <c r="F76" s="11"/>
      <c r="G76" s="21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1:17" x14ac:dyDescent="0.25">
      <c r="A77" s="4"/>
      <c r="B77" t="s">
        <v>534</v>
      </c>
      <c r="C77" s="29">
        <f>C75+C32+C63</f>
        <v>1252505</v>
      </c>
      <c r="D77" s="29">
        <f t="shared" ref="D77:G77" si="11">D75+D32+D63</f>
        <v>817878.25599999994</v>
      </c>
      <c r="E77" s="29">
        <f t="shared" si="11"/>
        <v>434626.74400000001</v>
      </c>
      <c r="F77" s="29">
        <f t="shared" si="11"/>
        <v>8.7703457961238858</v>
      </c>
      <c r="G77" s="29">
        <f t="shared" si="11"/>
        <v>1318200</v>
      </c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1:17" x14ac:dyDescent="0.25">
      <c r="A78" s="4"/>
      <c r="C78" s="6"/>
      <c r="D78" s="6"/>
      <c r="E78" s="6"/>
      <c r="F78" s="11"/>
      <c r="G78" s="21" t="s">
        <v>494</v>
      </c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1:17" x14ac:dyDescent="0.25">
      <c r="A79" s="4"/>
      <c r="C79" s="6"/>
      <c r="D79" s="6"/>
      <c r="E79" s="6"/>
      <c r="F79" s="11"/>
      <c r="G79" s="21" t="s">
        <v>494</v>
      </c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1:17" x14ac:dyDescent="0.25">
      <c r="A80" s="4"/>
      <c r="C80" s="6"/>
      <c r="D80" s="6"/>
      <c r="E80" s="6"/>
      <c r="F80" s="11"/>
      <c r="G80" s="21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1:17" x14ac:dyDescent="0.25">
      <c r="A81" s="4"/>
      <c r="C81" s="6"/>
      <c r="D81" s="6"/>
      <c r="E81" s="6"/>
      <c r="F81" s="11"/>
      <c r="G81" s="21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1:17" x14ac:dyDescent="0.25">
      <c r="A82" s="4"/>
      <c r="C82" s="6"/>
      <c r="D82" s="6"/>
      <c r="E82" s="6"/>
      <c r="F82" s="11"/>
      <c r="G82" s="21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1:17" x14ac:dyDescent="0.25">
      <c r="A83" s="4"/>
      <c r="C83" s="6"/>
      <c r="D83" s="6"/>
      <c r="E83" s="6"/>
      <c r="F83" s="11"/>
      <c r="G83" s="21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1:17" x14ac:dyDescent="0.25">
      <c r="A84" s="3"/>
      <c r="C84" s="6"/>
      <c r="D84" s="6"/>
      <c r="E84" s="6"/>
      <c r="F84" s="6"/>
      <c r="G84" s="21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1:17" x14ac:dyDescent="0.25">
      <c r="A85" s="3"/>
      <c r="C85" s="6"/>
      <c r="D85" s="6"/>
      <c r="E85" s="6"/>
      <c r="F85" s="6"/>
      <c r="G85" s="21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1:17" x14ac:dyDescent="0.25">
      <c r="A86" s="3"/>
      <c r="C86" s="6"/>
      <c r="D86" s="6"/>
      <c r="E86" s="6"/>
      <c r="F86" s="6"/>
      <c r="G86" s="21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1:17" x14ac:dyDescent="0.25">
      <c r="A87" s="3"/>
      <c r="C87" s="6"/>
      <c r="D87" s="6"/>
      <c r="E87" s="6"/>
      <c r="F87" s="6"/>
      <c r="G87" s="21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1:17" x14ac:dyDescent="0.25">
      <c r="A88" s="3"/>
      <c r="C88" s="6"/>
      <c r="D88" s="6"/>
      <c r="E88" s="6"/>
      <c r="F88" s="6"/>
      <c r="G88" s="21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1:17" x14ac:dyDescent="0.25">
      <c r="A89" s="3"/>
      <c r="C89" s="6"/>
      <c r="D89" s="6"/>
      <c r="E89" s="6"/>
      <c r="F89" s="6"/>
      <c r="G89" s="21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1:17" x14ac:dyDescent="0.25">
      <c r="A90" s="3"/>
      <c r="C90" s="6"/>
      <c r="D90" s="6"/>
      <c r="E90" s="6"/>
      <c r="F90" s="6"/>
      <c r="G90" s="21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x14ac:dyDescent="0.25">
      <c r="A91" s="3"/>
      <c r="C91" s="6"/>
      <c r="D91" s="6"/>
      <c r="E91" s="6"/>
      <c r="F91" s="6"/>
      <c r="G91" s="21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 x14ac:dyDescent="0.25">
      <c r="A92" s="3"/>
      <c r="C92" s="6"/>
      <c r="D92" s="6"/>
      <c r="E92" s="6"/>
      <c r="F92" s="6"/>
      <c r="G92" s="21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1:17" x14ac:dyDescent="0.25">
      <c r="A93" s="3"/>
      <c r="C93" s="6"/>
      <c r="D93" s="6"/>
      <c r="E93" s="6"/>
      <c r="F93" s="6"/>
      <c r="G93" s="21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1:17" x14ac:dyDescent="0.25">
      <c r="A94" s="3"/>
      <c r="C94" s="6"/>
      <c r="D94" s="6"/>
      <c r="E94" s="6"/>
      <c r="F94" s="6"/>
      <c r="G94" s="21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x14ac:dyDescent="0.25">
      <c r="A95" s="3"/>
      <c r="C95" s="6"/>
      <c r="D95" s="6"/>
      <c r="E95" s="6"/>
      <c r="F95" s="6"/>
      <c r="G95" s="21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1:17" x14ac:dyDescent="0.25">
      <c r="A96" s="3"/>
      <c r="C96" s="6"/>
      <c r="D96" s="6"/>
      <c r="E96" s="6"/>
      <c r="F96" s="6"/>
      <c r="G96" s="21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1:17" x14ac:dyDescent="0.25">
      <c r="A97" s="3"/>
      <c r="C97" s="6"/>
      <c r="D97" s="6"/>
      <c r="E97" s="6"/>
      <c r="F97" s="6"/>
      <c r="G97" s="21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1:17" x14ac:dyDescent="0.25">
      <c r="A98" s="3"/>
      <c r="C98" s="6"/>
      <c r="D98" s="6"/>
      <c r="E98" s="6"/>
      <c r="F98" s="6"/>
      <c r="G98" s="21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1:17" x14ac:dyDescent="0.25">
      <c r="A99" s="3"/>
      <c r="C99" s="6"/>
      <c r="D99" s="6"/>
      <c r="E99" s="6"/>
      <c r="F99" s="6"/>
      <c r="G99" s="21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1:17" x14ac:dyDescent="0.25">
      <c r="A100" s="3"/>
      <c r="C100" s="6"/>
      <c r="D100" s="6"/>
      <c r="E100" s="6"/>
      <c r="F100" s="6"/>
      <c r="G100" s="21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1:17" x14ac:dyDescent="0.25">
      <c r="A101" s="3"/>
      <c r="C101" s="6"/>
      <c r="D101" s="6"/>
      <c r="E101" s="6"/>
      <c r="F101" s="6"/>
      <c r="G101" s="21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1:17" x14ac:dyDescent="0.25">
      <c r="A102" s="3"/>
      <c r="C102" s="6"/>
      <c r="D102" s="6"/>
      <c r="E102" s="6"/>
      <c r="F102" s="6"/>
      <c r="G102" s="21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1:17" x14ac:dyDescent="0.25">
      <c r="A103" s="3"/>
      <c r="C103" s="6"/>
      <c r="D103" s="6"/>
      <c r="E103" s="6"/>
      <c r="F103" s="6"/>
      <c r="G103" s="21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1:17" x14ac:dyDescent="0.25">
      <c r="A104" s="3"/>
      <c r="C104" s="6"/>
      <c r="D104" s="6"/>
      <c r="E104" s="6"/>
      <c r="F104" s="6"/>
      <c r="G104" s="21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1:17" x14ac:dyDescent="0.25">
      <c r="A105" s="3"/>
      <c r="C105" s="6"/>
      <c r="D105" s="6"/>
      <c r="E105" s="6"/>
      <c r="F105" s="6"/>
      <c r="G105" s="21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1:17" x14ac:dyDescent="0.25">
      <c r="A106" s="3"/>
      <c r="C106" s="6"/>
      <c r="D106" s="6"/>
      <c r="E106" s="6"/>
      <c r="F106" s="6"/>
      <c r="G106" s="21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1:17" x14ac:dyDescent="0.25">
      <c r="A107" s="3"/>
      <c r="C107" s="6"/>
      <c r="D107" s="6"/>
      <c r="E107" s="6"/>
      <c r="F107" s="6"/>
      <c r="G107" s="21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1:17" x14ac:dyDescent="0.25">
      <c r="A108" s="3"/>
      <c r="C108" s="6"/>
      <c r="D108" s="6"/>
      <c r="E108" s="6"/>
      <c r="F108" s="6"/>
      <c r="G108" s="21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1:17" x14ac:dyDescent="0.25">
      <c r="A109" s="3"/>
      <c r="C109" s="6"/>
      <c r="D109" s="6"/>
      <c r="E109" s="6"/>
      <c r="F109" s="6"/>
      <c r="G109" s="21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1:17" x14ac:dyDescent="0.25">
      <c r="A110" s="3"/>
      <c r="C110" s="6"/>
      <c r="D110" s="6"/>
      <c r="E110" s="6"/>
      <c r="F110" s="6"/>
      <c r="G110" s="21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1:17" x14ac:dyDescent="0.25">
      <c r="A111" s="3"/>
      <c r="C111" s="6"/>
      <c r="D111" s="6"/>
      <c r="E111" s="6"/>
      <c r="F111" s="6"/>
      <c r="G111" s="21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1:17" x14ac:dyDescent="0.25">
      <c r="A112" s="3"/>
      <c r="C112" s="6"/>
      <c r="D112" s="6"/>
      <c r="E112" s="6"/>
      <c r="F112" s="6"/>
      <c r="G112" s="21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1:17" x14ac:dyDescent="0.25">
      <c r="A113" s="3"/>
      <c r="C113" s="6"/>
      <c r="D113" s="6"/>
      <c r="E113" s="6"/>
      <c r="F113" s="6"/>
      <c r="G113" s="21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1:17" x14ac:dyDescent="0.25">
      <c r="A114" s="3"/>
      <c r="C114" s="6"/>
      <c r="D114" s="6"/>
      <c r="E114" s="6"/>
      <c r="F114" s="6"/>
      <c r="G114" s="21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1:17" x14ac:dyDescent="0.25">
      <c r="A115" s="3"/>
      <c r="C115" s="6"/>
      <c r="D115" s="6"/>
      <c r="E115" s="6"/>
      <c r="F115" s="6"/>
      <c r="G115" s="21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1:17" x14ac:dyDescent="0.25">
      <c r="A116" s="3"/>
      <c r="C116" s="6"/>
      <c r="D116" s="6"/>
      <c r="E116" s="6"/>
      <c r="F116" s="6"/>
      <c r="G116" s="21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1:17" x14ac:dyDescent="0.25">
      <c r="A117" s="3"/>
      <c r="C117" s="6"/>
      <c r="D117" s="6"/>
      <c r="E117" s="6"/>
      <c r="F117" s="6"/>
      <c r="G117" s="21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1:17" x14ac:dyDescent="0.25">
      <c r="A118" s="3"/>
      <c r="C118" s="6"/>
      <c r="D118" s="6"/>
      <c r="E118" s="6"/>
      <c r="F118" s="6"/>
      <c r="G118" s="21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1:17" x14ac:dyDescent="0.25">
      <c r="A119" s="3"/>
      <c r="C119" s="6"/>
      <c r="D119" s="6"/>
      <c r="E119" s="6"/>
      <c r="F119" s="6"/>
      <c r="G119" s="21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1:17" x14ac:dyDescent="0.25">
      <c r="A120" s="3"/>
      <c r="C120" s="6"/>
      <c r="D120" s="6"/>
      <c r="E120" s="6"/>
      <c r="F120" s="6"/>
      <c r="G120" s="21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1:17" x14ac:dyDescent="0.25">
      <c r="A121" s="3"/>
      <c r="C121" s="6"/>
      <c r="D121" s="6"/>
      <c r="E121" s="6"/>
      <c r="F121" s="6"/>
      <c r="G121" s="21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1:17" x14ac:dyDescent="0.25">
      <c r="A122" s="3"/>
      <c r="C122" s="6"/>
      <c r="D122" s="6"/>
      <c r="E122" s="6"/>
      <c r="F122" s="6"/>
      <c r="G122" s="21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1:17" x14ac:dyDescent="0.25">
      <c r="A123" s="3"/>
      <c r="C123" s="6"/>
      <c r="D123" s="6"/>
      <c r="E123" s="6"/>
      <c r="F123" s="6"/>
      <c r="G123" s="21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1:17" x14ac:dyDescent="0.25">
      <c r="A124" s="3"/>
      <c r="C124" s="6"/>
      <c r="D124" s="6"/>
      <c r="E124" s="6"/>
      <c r="F124" s="6"/>
      <c r="G124" s="21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1:17" x14ac:dyDescent="0.25">
      <c r="A125" s="3"/>
      <c r="C125" s="6"/>
      <c r="D125" s="6"/>
      <c r="E125" s="6"/>
      <c r="F125" s="6"/>
      <c r="G125" s="21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1:17" x14ac:dyDescent="0.25">
      <c r="A126" s="3"/>
      <c r="C126" s="6"/>
      <c r="D126" s="6"/>
      <c r="E126" s="6"/>
      <c r="F126" s="6"/>
      <c r="G126" s="21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1:17" x14ac:dyDescent="0.25">
      <c r="A127" s="3"/>
      <c r="C127" s="6"/>
      <c r="D127" s="6"/>
      <c r="E127" s="6"/>
      <c r="F127" s="6"/>
      <c r="G127" s="21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1:17" x14ac:dyDescent="0.25">
      <c r="A128" s="3"/>
      <c r="C128" s="6"/>
      <c r="D128" s="6"/>
      <c r="E128" s="6"/>
      <c r="F128" s="6"/>
      <c r="G128" s="21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1:17" x14ac:dyDescent="0.25">
      <c r="A129" s="3"/>
      <c r="C129" s="6"/>
      <c r="D129" s="6"/>
      <c r="E129" s="6"/>
      <c r="F129" s="6"/>
      <c r="G129" s="21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1:17" x14ac:dyDescent="0.25">
      <c r="A130" s="3"/>
      <c r="C130" s="6"/>
      <c r="D130" s="6"/>
      <c r="E130" s="6"/>
      <c r="F130" s="6"/>
      <c r="G130" s="21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1:17" x14ac:dyDescent="0.25">
      <c r="A131" s="3"/>
      <c r="C131" s="6"/>
      <c r="D131" s="6"/>
      <c r="E131" s="6"/>
      <c r="F131" s="6"/>
      <c r="G131" s="21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1:17" x14ac:dyDescent="0.25">
      <c r="A132" s="3"/>
      <c r="C132" s="6"/>
      <c r="D132" s="6"/>
      <c r="E132" s="6"/>
      <c r="F132" s="6"/>
      <c r="G132" s="21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1:17" x14ac:dyDescent="0.25">
      <c r="A133" s="3"/>
      <c r="C133" s="6"/>
      <c r="D133" s="6"/>
      <c r="E133" s="6"/>
      <c r="F133" s="6"/>
      <c r="G133" s="21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1:17" x14ac:dyDescent="0.25">
      <c r="A134" s="3"/>
      <c r="C134" s="6"/>
      <c r="D134" s="6"/>
      <c r="E134" s="6"/>
      <c r="F134" s="6"/>
      <c r="G134" s="21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1:17" x14ac:dyDescent="0.25">
      <c r="A135" s="3"/>
      <c r="C135" s="6"/>
      <c r="D135" s="6"/>
      <c r="E135" s="6"/>
      <c r="F135" s="6"/>
      <c r="G135" s="21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1:17" x14ac:dyDescent="0.25">
      <c r="A136" s="3"/>
      <c r="C136" s="6"/>
      <c r="D136" s="6"/>
      <c r="E136" s="6"/>
      <c r="F136" s="6"/>
      <c r="G136" s="21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1:17" x14ac:dyDescent="0.25">
      <c r="A137" s="3"/>
      <c r="C137" s="6"/>
      <c r="D137" s="6"/>
      <c r="E137" s="6"/>
      <c r="F137" s="6"/>
      <c r="G137" s="21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1:17" x14ac:dyDescent="0.25">
      <c r="A138" s="3"/>
      <c r="C138" s="6"/>
      <c r="D138" s="6"/>
      <c r="E138" s="6"/>
      <c r="F138" s="6"/>
      <c r="G138" s="21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1:17" x14ac:dyDescent="0.25">
      <c r="A139" s="3"/>
      <c r="C139" s="6"/>
      <c r="D139" s="6"/>
      <c r="E139" s="6"/>
      <c r="F139" s="6"/>
      <c r="G139" s="21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1:17" x14ac:dyDescent="0.25">
      <c r="A140" s="3"/>
      <c r="C140" s="6"/>
      <c r="D140" s="6"/>
      <c r="E140" s="6"/>
      <c r="F140" s="6"/>
      <c r="G140" s="21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1:17" x14ac:dyDescent="0.25">
      <c r="A141" s="3"/>
      <c r="C141" s="6"/>
      <c r="D141" s="6"/>
      <c r="E141" s="6"/>
      <c r="F141" s="6"/>
      <c r="G141" s="21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1:17" x14ac:dyDescent="0.25">
      <c r="A142" s="3"/>
      <c r="C142" s="6"/>
      <c r="D142" s="6"/>
      <c r="E142" s="6"/>
      <c r="F142" s="6"/>
      <c r="G142" s="21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1:17" x14ac:dyDescent="0.25">
      <c r="A143" s="3"/>
      <c r="C143" s="6"/>
      <c r="D143" s="6"/>
      <c r="E143" s="6"/>
      <c r="F143" s="6"/>
      <c r="G143" s="21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1:17" x14ac:dyDescent="0.25">
      <c r="A144" s="3"/>
      <c r="C144" s="6"/>
      <c r="D144" s="6"/>
      <c r="E144" s="6"/>
      <c r="F144" s="6"/>
      <c r="G144" s="21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1:17" x14ac:dyDescent="0.25">
      <c r="A145" s="3"/>
      <c r="C145" s="6"/>
      <c r="D145" s="6"/>
      <c r="E145" s="6"/>
      <c r="F145" s="6"/>
      <c r="G145" s="21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1:17" x14ac:dyDescent="0.25">
      <c r="A146" s="3"/>
      <c r="C146" s="6"/>
      <c r="D146" s="6"/>
      <c r="E146" s="6"/>
      <c r="F146" s="6"/>
      <c r="G146" s="21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1:17" x14ac:dyDescent="0.25">
      <c r="A147" s="3"/>
      <c r="C147" s="6"/>
      <c r="D147" s="6"/>
      <c r="E147" s="6"/>
      <c r="F147" s="6"/>
      <c r="G147" s="21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1:17" x14ac:dyDescent="0.25">
      <c r="A148" s="3"/>
      <c r="C148" s="6"/>
      <c r="D148" s="6"/>
      <c r="E148" s="6"/>
      <c r="F148" s="6"/>
      <c r="G148" s="21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1:17" x14ac:dyDescent="0.25">
      <c r="A149" s="3"/>
      <c r="C149" s="6"/>
      <c r="D149" s="6"/>
      <c r="E149" s="6"/>
      <c r="F149" s="6"/>
      <c r="G149" s="21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1:17" x14ac:dyDescent="0.25">
      <c r="A150" s="3"/>
      <c r="C150" s="6"/>
      <c r="D150" s="6"/>
      <c r="E150" s="6"/>
      <c r="F150" s="6"/>
      <c r="G150" s="21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1:17" x14ac:dyDescent="0.25">
      <c r="A151" s="3"/>
      <c r="C151" s="6"/>
      <c r="D151" s="6"/>
      <c r="E151" s="6"/>
      <c r="F151" s="6"/>
      <c r="G151" s="21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1:17" x14ac:dyDescent="0.25">
      <c r="A152" s="3"/>
      <c r="C152" s="6"/>
      <c r="D152" s="6"/>
      <c r="E152" s="6"/>
      <c r="F152" s="6"/>
      <c r="G152" s="21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1:17" x14ac:dyDescent="0.25">
      <c r="A153" s="3"/>
      <c r="C153" s="6"/>
      <c r="D153" s="6"/>
      <c r="E153" s="6"/>
      <c r="F153" s="6"/>
      <c r="G153" s="21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1:17" x14ac:dyDescent="0.25">
      <c r="A154" s="3"/>
      <c r="C154" s="6"/>
      <c r="D154" s="6"/>
      <c r="E154" s="6"/>
      <c r="F154" s="6"/>
      <c r="G154" s="21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1:17" x14ac:dyDescent="0.25">
      <c r="A155" s="3"/>
      <c r="C155" s="6"/>
      <c r="D155" s="6"/>
      <c r="E155" s="6"/>
      <c r="F155" s="6"/>
      <c r="G155" s="21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1:17" x14ac:dyDescent="0.25">
      <c r="A156" s="3"/>
      <c r="C156" s="6"/>
      <c r="D156" s="6"/>
      <c r="E156" s="6"/>
      <c r="F156" s="6"/>
      <c r="G156" s="21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1:17" x14ac:dyDescent="0.25">
      <c r="A157" s="3"/>
      <c r="C157" s="6"/>
      <c r="D157" s="6"/>
      <c r="E157" s="6"/>
      <c r="F157" s="6"/>
      <c r="G157" s="21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1:17" x14ac:dyDescent="0.25">
      <c r="A158" s="3"/>
      <c r="C158" s="6"/>
      <c r="D158" s="6"/>
      <c r="E158" s="6"/>
      <c r="F158" s="6"/>
      <c r="G158" s="21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1:17" x14ac:dyDescent="0.25">
      <c r="A159" s="3"/>
      <c r="C159" s="6"/>
      <c r="D159" s="6"/>
      <c r="E159" s="6"/>
      <c r="F159" s="6"/>
      <c r="G159" s="21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1:17" x14ac:dyDescent="0.25">
      <c r="A160" s="3"/>
      <c r="C160" s="6"/>
      <c r="D160" s="6"/>
      <c r="E160" s="6"/>
      <c r="F160" s="6"/>
      <c r="G160" s="21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7:8" x14ac:dyDescent="0.25">
      <c r="G161" s="21"/>
      <c r="H161" s="6"/>
    </row>
    <row r="162" spans="7:8" x14ac:dyDescent="0.25">
      <c r="G162" s="21"/>
      <c r="H162" s="6"/>
    </row>
    <row r="163" spans="7:8" x14ac:dyDescent="0.25">
      <c r="G163" s="21"/>
      <c r="H163" s="6"/>
    </row>
    <row r="164" spans="7:8" x14ac:dyDescent="0.25">
      <c r="G164" s="21"/>
      <c r="H164" s="6"/>
    </row>
    <row r="165" spans="7:8" x14ac:dyDescent="0.25">
      <c r="G165" s="21"/>
      <c r="H165" s="6"/>
    </row>
    <row r="166" spans="7:8" x14ac:dyDescent="0.25">
      <c r="G166" s="21"/>
      <c r="H166" s="6"/>
    </row>
    <row r="167" spans="7:8" x14ac:dyDescent="0.25">
      <c r="G167" s="21"/>
      <c r="H167" s="6"/>
    </row>
    <row r="168" spans="7:8" x14ac:dyDescent="0.25">
      <c r="G168" s="21"/>
      <c r="H168" s="6"/>
    </row>
    <row r="169" spans="7:8" x14ac:dyDescent="0.25">
      <c r="G169" s="21"/>
      <c r="H169" s="6"/>
    </row>
    <row r="170" spans="7:8" x14ac:dyDescent="0.25">
      <c r="G170" s="21"/>
      <c r="H170" s="6"/>
    </row>
    <row r="171" spans="7:8" x14ac:dyDescent="0.25">
      <c r="G171" s="21"/>
      <c r="H171" s="6"/>
    </row>
    <row r="172" spans="7:8" x14ac:dyDescent="0.25">
      <c r="G172" s="21"/>
      <c r="H172" s="6"/>
    </row>
    <row r="173" spans="7:8" x14ac:dyDescent="0.25">
      <c r="G173" s="21"/>
      <c r="H173" s="6"/>
    </row>
    <row r="174" spans="7:8" x14ac:dyDescent="0.25">
      <c r="G174" s="21"/>
      <c r="H174" s="6"/>
    </row>
    <row r="175" spans="7:8" x14ac:dyDescent="0.25">
      <c r="G175" s="21"/>
      <c r="H175" s="6"/>
    </row>
    <row r="176" spans="7:8" x14ac:dyDescent="0.25">
      <c r="G176" s="21"/>
      <c r="H176" s="6"/>
    </row>
    <row r="177" spans="7:8" x14ac:dyDescent="0.25">
      <c r="G177" s="21"/>
      <c r="H177" s="6"/>
    </row>
    <row r="178" spans="7:8" x14ac:dyDescent="0.25">
      <c r="G178" s="21"/>
      <c r="H178" s="6"/>
    </row>
    <row r="179" spans="7:8" x14ac:dyDescent="0.25">
      <c r="G179" s="21"/>
      <c r="H179" s="6"/>
    </row>
    <row r="180" spans="7:8" x14ac:dyDescent="0.25">
      <c r="G180" s="21"/>
      <c r="H180" s="6"/>
    </row>
    <row r="181" spans="7:8" x14ac:dyDescent="0.25">
      <c r="G181" s="21"/>
      <c r="H181" s="6"/>
    </row>
    <row r="182" spans="7:8" x14ac:dyDescent="0.25">
      <c r="G182" s="21"/>
      <c r="H182" s="6"/>
    </row>
    <row r="183" spans="7:8" x14ac:dyDescent="0.25">
      <c r="G183" s="21"/>
      <c r="H183" s="6"/>
    </row>
    <row r="184" spans="7:8" x14ac:dyDescent="0.25">
      <c r="G184" s="21"/>
      <c r="H184" s="6"/>
    </row>
    <row r="185" spans="7:8" x14ac:dyDescent="0.25">
      <c r="G185" s="21"/>
      <c r="H185" s="6"/>
    </row>
    <row r="186" spans="7:8" x14ac:dyDescent="0.25">
      <c r="G186" s="21"/>
      <c r="H186" s="6"/>
    </row>
    <row r="187" spans="7:8" x14ac:dyDescent="0.25">
      <c r="G187" s="21"/>
      <c r="H187" s="6"/>
    </row>
    <row r="188" spans="7:8" x14ac:dyDescent="0.25">
      <c r="G188" s="21"/>
      <c r="H188" s="6"/>
    </row>
    <row r="189" spans="7:8" x14ac:dyDescent="0.25">
      <c r="G189" s="21"/>
      <c r="H189" s="6"/>
    </row>
    <row r="190" spans="7:8" x14ac:dyDescent="0.25">
      <c r="G190" s="21"/>
      <c r="H190" s="6"/>
    </row>
    <row r="191" spans="7:8" x14ac:dyDescent="0.25">
      <c r="G191" s="21"/>
      <c r="H191" s="6"/>
    </row>
    <row r="192" spans="7:8" x14ac:dyDescent="0.25">
      <c r="G192" s="21"/>
      <c r="H192" s="6"/>
    </row>
    <row r="193" spans="7:8" x14ac:dyDescent="0.25">
      <c r="G193" s="21"/>
      <c r="H193" s="6"/>
    </row>
    <row r="194" spans="7:8" x14ac:dyDescent="0.25">
      <c r="G194" s="21"/>
      <c r="H194" s="6"/>
    </row>
    <row r="195" spans="7:8" x14ac:dyDescent="0.25">
      <c r="G195" s="21"/>
      <c r="H195" s="6"/>
    </row>
    <row r="196" spans="7:8" x14ac:dyDescent="0.25">
      <c r="G196" s="21"/>
      <c r="H196" s="6"/>
    </row>
    <row r="197" spans="7:8" x14ac:dyDescent="0.25">
      <c r="G197" s="21"/>
      <c r="H197" s="6"/>
    </row>
    <row r="198" spans="7:8" x14ac:dyDescent="0.25">
      <c r="G198" s="21"/>
      <c r="H198" s="6"/>
    </row>
    <row r="199" spans="7:8" x14ac:dyDescent="0.25">
      <c r="G199" s="21"/>
      <c r="H199" s="6"/>
    </row>
    <row r="200" spans="7:8" x14ac:dyDescent="0.25">
      <c r="G200" s="21"/>
      <c r="H200" s="6"/>
    </row>
    <row r="201" spans="7:8" x14ac:dyDescent="0.25">
      <c r="G201" s="21"/>
      <c r="H201" s="6"/>
    </row>
    <row r="202" spans="7:8" x14ac:dyDescent="0.25">
      <c r="G202" s="21"/>
      <c r="H202" s="6"/>
    </row>
    <row r="203" spans="7:8" x14ac:dyDescent="0.25">
      <c r="G203" s="21"/>
      <c r="H203" s="6"/>
    </row>
    <row r="204" spans="7:8" x14ac:dyDescent="0.25">
      <c r="G204" s="21"/>
      <c r="H204" s="6"/>
    </row>
    <row r="205" spans="7:8" x14ac:dyDescent="0.25">
      <c r="G205" s="21"/>
      <c r="H205" s="6"/>
    </row>
    <row r="206" spans="7:8" x14ac:dyDescent="0.25">
      <c r="G206" s="21"/>
      <c r="H206" s="6"/>
    </row>
    <row r="207" spans="7:8" x14ac:dyDescent="0.25">
      <c r="G207" s="21"/>
      <c r="H207" s="6"/>
    </row>
    <row r="208" spans="7:8" x14ac:dyDescent="0.25">
      <c r="G208" s="21"/>
      <c r="H208" s="6"/>
    </row>
    <row r="209" spans="7:8" x14ac:dyDescent="0.25">
      <c r="G209" s="21"/>
      <c r="H209" s="6"/>
    </row>
    <row r="210" spans="7:8" x14ac:dyDescent="0.25">
      <c r="G210" s="21"/>
      <c r="H210" s="6"/>
    </row>
    <row r="211" spans="7:8" x14ac:dyDescent="0.25">
      <c r="G211" s="21"/>
      <c r="H211" s="6"/>
    </row>
    <row r="212" spans="7:8" x14ac:dyDescent="0.25">
      <c r="G212" s="21"/>
      <c r="H212" s="6"/>
    </row>
    <row r="213" spans="7:8" x14ac:dyDescent="0.25">
      <c r="G213" s="21"/>
      <c r="H213" s="6"/>
    </row>
    <row r="214" spans="7:8" x14ac:dyDescent="0.25">
      <c r="G214" s="21"/>
      <c r="H214" s="6"/>
    </row>
    <row r="215" spans="7:8" x14ac:dyDescent="0.25">
      <c r="G215" s="21"/>
      <c r="H215" s="6"/>
    </row>
    <row r="216" spans="7:8" x14ac:dyDescent="0.25">
      <c r="G216" s="21"/>
      <c r="H216" s="6"/>
    </row>
    <row r="217" spans="7:8" x14ac:dyDescent="0.25">
      <c r="G217" s="21"/>
      <c r="H217" s="6"/>
    </row>
    <row r="218" spans="7:8" x14ac:dyDescent="0.25">
      <c r="G218" s="21"/>
      <c r="H218" s="6"/>
    </row>
    <row r="219" spans="7:8" x14ac:dyDescent="0.25">
      <c r="G219" s="21"/>
      <c r="H219" s="6"/>
    </row>
    <row r="220" spans="7:8" x14ac:dyDescent="0.25">
      <c r="G220" s="21"/>
      <c r="H220" s="6"/>
    </row>
    <row r="221" spans="7:8" x14ac:dyDescent="0.25">
      <c r="G221" s="21"/>
      <c r="H221" s="6"/>
    </row>
    <row r="222" spans="7:8" x14ac:dyDescent="0.25">
      <c r="G222" s="21"/>
      <c r="H222" s="6"/>
    </row>
    <row r="223" spans="7:8" x14ac:dyDescent="0.25">
      <c r="G223" s="21"/>
      <c r="H223" s="6"/>
    </row>
    <row r="224" spans="7:8" x14ac:dyDescent="0.25">
      <c r="G224" s="21"/>
      <c r="H224" s="6"/>
    </row>
    <row r="225" spans="7:8" x14ac:dyDescent="0.25">
      <c r="G225" s="21"/>
      <c r="H225" s="6"/>
    </row>
    <row r="226" spans="7:8" x14ac:dyDescent="0.25">
      <c r="G226" s="21"/>
      <c r="H226" s="6"/>
    </row>
    <row r="227" spans="7:8" x14ac:dyDescent="0.25">
      <c r="G227" s="21"/>
      <c r="H227" s="6"/>
    </row>
    <row r="228" spans="7:8" x14ac:dyDescent="0.25">
      <c r="G228" s="21"/>
      <c r="H228" s="6"/>
    </row>
    <row r="229" spans="7:8" x14ac:dyDescent="0.25">
      <c r="G229" s="21"/>
      <c r="H229" s="6"/>
    </row>
    <row r="230" spans="7:8" x14ac:dyDescent="0.25">
      <c r="G230" s="21"/>
      <c r="H230" s="6"/>
    </row>
    <row r="231" spans="7:8" x14ac:dyDescent="0.25">
      <c r="G231" s="21"/>
      <c r="H231" s="6"/>
    </row>
    <row r="232" spans="7:8" x14ac:dyDescent="0.25">
      <c r="G232" s="21"/>
      <c r="H232" s="6"/>
    </row>
    <row r="233" spans="7:8" x14ac:dyDescent="0.25">
      <c r="G233" s="21"/>
      <c r="H233" s="6"/>
    </row>
    <row r="234" spans="7:8" x14ac:dyDescent="0.25">
      <c r="G234" s="21"/>
      <c r="H234" s="6"/>
    </row>
    <row r="235" spans="7:8" x14ac:dyDescent="0.25">
      <c r="G235" s="21"/>
      <c r="H235" s="6"/>
    </row>
    <row r="236" spans="7:8" x14ac:dyDescent="0.25">
      <c r="G236" s="21"/>
      <c r="H236" s="6"/>
    </row>
    <row r="237" spans="7:8" x14ac:dyDescent="0.25">
      <c r="G237" s="21"/>
      <c r="H237" s="6"/>
    </row>
    <row r="238" spans="7:8" x14ac:dyDescent="0.25">
      <c r="G238" s="21"/>
      <c r="H238" s="6"/>
    </row>
    <row r="239" spans="7:8" x14ac:dyDescent="0.25">
      <c r="G239" s="21"/>
      <c r="H239" s="6"/>
    </row>
    <row r="240" spans="7:8" x14ac:dyDescent="0.25">
      <c r="G240" s="21"/>
      <c r="H240" s="6"/>
    </row>
    <row r="241" spans="7:8" x14ac:dyDescent="0.25">
      <c r="G241" s="21"/>
      <c r="H241" s="6"/>
    </row>
    <row r="242" spans="7:8" x14ac:dyDescent="0.25">
      <c r="G242" s="21"/>
      <c r="H242" s="6"/>
    </row>
    <row r="243" spans="7:8" x14ac:dyDescent="0.25">
      <c r="G243" s="21"/>
      <c r="H243" s="6"/>
    </row>
    <row r="244" spans="7:8" x14ac:dyDescent="0.25">
      <c r="G244" s="21"/>
      <c r="H244" s="6"/>
    </row>
    <row r="245" spans="7:8" x14ac:dyDescent="0.25">
      <c r="G245" s="21"/>
      <c r="H245" s="6"/>
    </row>
    <row r="246" spans="7:8" x14ac:dyDescent="0.25">
      <c r="G246" s="21"/>
      <c r="H246" s="6"/>
    </row>
    <row r="247" spans="7:8" x14ac:dyDescent="0.25">
      <c r="G247" s="21"/>
      <c r="H247" s="6"/>
    </row>
    <row r="248" spans="7:8" x14ac:dyDescent="0.25">
      <c r="G248" s="21"/>
      <c r="H248" s="6"/>
    </row>
    <row r="249" spans="7:8" x14ac:dyDescent="0.25">
      <c r="G249" s="21"/>
      <c r="H249" s="6"/>
    </row>
    <row r="250" spans="7:8" x14ac:dyDescent="0.25">
      <c r="G250" s="21"/>
      <c r="H250" s="6"/>
    </row>
    <row r="251" spans="7:8" x14ac:dyDescent="0.25">
      <c r="G251" s="21"/>
      <c r="H251" s="6"/>
    </row>
    <row r="252" spans="7:8" x14ac:dyDescent="0.25">
      <c r="G252" s="21"/>
      <c r="H252" s="6"/>
    </row>
    <row r="253" spans="7:8" x14ac:dyDescent="0.25">
      <c r="G253" s="21"/>
      <c r="H253" s="6"/>
    </row>
    <row r="254" spans="7:8" x14ac:dyDescent="0.25">
      <c r="G254" s="21"/>
      <c r="H254" s="6"/>
    </row>
    <row r="255" spans="7:8" x14ac:dyDescent="0.25">
      <c r="G255" s="21"/>
      <c r="H255" s="6"/>
    </row>
    <row r="256" spans="7:8" x14ac:dyDescent="0.25">
      <c r="G256" s="21"/>
      <c r="H256" s="6"/>
    </row>
    <row r="257" spans="7:8" x14ac:dyDescent="0.25">
      <c r="G257" s="21"/>
      <c r="H257" s="6"/>
    </row>
    <row r="258" spans="7:8" x14ac:dyDescent="0.25">
      <c r="G258" s="21"/>
      <c r="H258" s="6"/>
    </row>
    <row r="259" spans="7:8" x14ac:dyDescent="0.25">
      <c r="G259" s="21"/>
      <c r="H259" s="6"/>
    </row>
    <row r="260" spans="7:8" x14ac:dyDescent="0.25">
      <c r="G260" s="21"/>
      <c r="H260" s="6"/>
    </row>
    <row r="261" spans="7:8" x14ac:dyDescent="0.25">
      <c r="G261" s="21"/>
      <c r="H261" s="6"/>
    </row>
    <row r="262" spans="7:8" x14ac:dyDescent="0.25">
      <c r="G262" s="21"/>
      <c r="H262" s="6"/>
    </row>
    <row r="263" spans="7:8" x14ac:dyDescent="0.25">
      <c r="G263" s="21"/>
      <c r="H263" s="6"/>
    </row>
    <row r="264" spans="7:8" x14ac:dyDescent="0.25">
      <c r="G264" s="21"/>
      <c r="H264" s="6"/>
    </row>
    <row r="265" spans="7:8" x14ac:dyDescent="0.25">
      <c r="G265" s="21"/>
      <c r="H265" s="6"/>
    </row>
    <row r="266" spans="7:8" x14ac:dyDescent="0.25">
      <c r="G266" s="21"/>
      <c r="H266" s="6"/>
    </row>
    <row r="267" spans="7:8" x14ac:dyDescent="0.25">
      <c r="G267" s="21"/>
      <c r="H267" s="6"/>
    </row>
    <row r="268" spans="7:8" x14ac:dyDescent="0.25">
      <c r="G268" s="21"/>
      <c r="H268" s="6"/>
    </row>
    <row r="269" spans="7:8" x14ac:dyDescent="0.25">
      <c r="G269" s="21"/>
      <c r="H269" s="6"/>
    </row>
    <row r="270" spans="7:8" x14ac:dyDescent="0.25">
      <c r="G270" s="21"/>
      <c r="H270" s="6"/>
    </row>
    <row r="271" spans="7:8" x14ac:dyDescent="0.25">
      <c r="G271" s="21"/>
      <c r="H271" s="6"/>
    </row>
    <row r="272" spans="7:8" x14ac:dyDescent="0.25">
      <c r="G272" s="21"/>
      <c r="H272" s="6"/>
    </row>
    <row r="273" spans="7:8" x14ac:dyDescent="0.25">
      <c r="G273" s="21"/>
      <c r="H273" s="6"/>
    </row>
    <row r="274" spans="7:8" x14ac:dyDescent="0.25">
      <c r="G274" s="21"/>
      <c r="H274" s="6"/>
    </row>
    <row r="275" spans="7:8" x14ac:dyDescent="0.25">
      <c r="G275" s="21"/>
      <c r="H275" s="6"/>
    </row>
    <row r="276" spans="7:8" x14ac:dyDescent="0.25">
      <c r="G276" s="21"/>
      <c r="H276" s="6"/>
    </row>
    <row r="277" spans="7:8" x14ac:dyDescent="0.25">
      <c r="G277" s="21"/>
      <c r="H277" s="6"/>
    </row>
    <row r="278" spans="7:8" x14ac:dyDescent="0.25">
      <c r="G278" s="21"/>
      <c r="H278" s="6"/>
    </row>
    <row r="279" spans="7:8" x14ac:dyDescent="0.25">
      <c r="G279" s="21"/>
      <c r="H279" s="6"/>
    </row>
    <row r="280" spans="7:8" x14ac:dyDescent="0.25">
      <c r="G280" s="21"/>
      <c r="H280" s="6"/>
    </row>
    <row r="281" spans="7:8" x14ac:dyDescent="0.25">
      <c r="G281" s="21"/>
      <c r="H281" s="6"/>
    </row>
    <row r="282" spans="7:8" x14ac:dyDescent="0.25">
      <c r="G282" s="21"/>
      <c r="H282" s="6"/>
    </row>
    <row r="283" spans="7:8" x14ac:dyDescent="0.25">
      <c r="G283" s="21"/>
      <c r="H283" s="6"/>
    </row>
    <row r="284" spans="7:8" x14ac:dyDescent="0.25">
      <c r="G284" s="21"/>
      <c r="H284" s="6"/>
    </row>
    <row r="285" spans="7:8" x14ac:dyDescent="0.25">
      <c r="G285" s="21"/>
      <c r="H285" s="6"/>
    </row>
    <row r="286" spans="7:8" x14ac:dyDescent="0.25">
      <c r="G286" s="21"/>
      <c r="H286" s="6"/>
    </row>
    <row r="287" spans="7:8" x14ac:dyDescent="0.25">
      <c r="G287" s="21"/>
      <c r="H287" s="6"/>
    </row>
    <row r="288" spans="7:8" x14ac:dyDescent="0.25">
      <c r="G288" s="21"/>
      <c r="H288" s="6"/>
    </row>
    <row r="289" spans="7:8" x14ac:dyDescent="0.25">
      <c r="G289" s="21"/>
      <c r="H289" s="6"/>
    </row>
    <row r="290" spans="7:8" x14ac:dyDescent="0.25">
      <c r="G290" s="21"/>
      <c r="H290" s="6"/>
    </row>
    <row r="291" spans="7:8" x14ac:dyDescent="0.25">
      <c r="G291" s="21"/>
      <c r="H291" s="6"/>
    </row>
    <row r="292" spans="7:8" x14ac:dyDescent="0.25">
      <c r="G292" s="21"/>
      <c r="H292" s="6"/>
    </row>
    <row r="293" spans="7:8" x14ac:dyDescent="0.25">
      <c r="G293" s="21"/>
      <c r="H293" s="6"/>
    </row>
    <row r="294" spans="7:8" x14ac:dyDescent="0.25">
      <c r="G294" s="21"/>
      <c r="H294" s="6"/>
    </row>
    <row r="295" spans="7:8" x14ac:dyDescent="0.25">
      <c r="G295" s="21"/>
      <c r="H295" s="6"/>
    </row>
    <row r="296" spans="7:8" x14ac:dyDescent="0.25">
      <c r="G296" s="21"/>
      <c r="H296" s="6"/>
    </row>
    <row r="297" spans="7:8" x14ac:dyDescent="0.25">
      <c r="G297" s="21"/>
      <c r="H297" s="6"/>
    </row>
    <row r="298" spans="7:8" x14ac:dyDescent="0.25">
      <c r="G298" s="21"/>
      <c r="H298" s="6"/>
    </row>
    <row r="299" spans="7:8" x14ac:dyDescent="0.25">
      <c r="G299" s="21"/>
      <c r="H299" s="6"/>
    </row>
    <row r="300" spans="7:8" x14ac:dyDescent="0.25">
      <c r="G300" s="21"/>
      <c r="H300" s="6"/>
    </row>
    <row r="301" spans="7:8" x14ac:dyDescent="0.25">
      <c r="G301" s="21"/>
      <c r="H301" s="6"/>
    </row>
    <row r="302" spans="7:8" x14ac:dyDescent="0.25">
      <c r="G302" s="21"/>
      <c r="H302" s="6"/>
    </row>
    <row r="303" spans="7:8" x14ac:dyDescent="0.25">
      <c r="G303" s="21"/>
      <c r="H303" s="6"/>
    </row>
    <row r="304" spans="7:8" x14ac:dyDescent="0.25">
      <c r="G304" s="21"/>
      <c r="H304" s="6"/>
    </row>
    <row r="305" spans="7:8" x14ac:dyDescent="0.25">
      <c r="G305" s="21"/>
      <c r="H305" s="6"/>
    </row>
    <row r="306" spans="7:8" x14ac:dyDescent="0.25">
      <c r="G306" s="21"/>
      <c r="H306" s="6"/>
    </row>
    <row r="307" spans="7:8" x14ac:dyDescent="0.25">
      <c r="G307" s="21"/>
      <c r="H307" s="6"/>
    </row>
    <row r="308" spans="7:8" x14ac:dyDescent="0.25">
      <c r="G308" s="21"/>
      <c r="H308" s="6"/>
    </row>
    <row r="309" spans="7:8" x14ac:dyDescent="0.25">
      <c r="G309" s="21"/>
      <c r="H309" s="6"/>
    </row>
    <row r="310" spans="7:8" x14ac:dyDescent="0.25">
      <c r="G310" s="21"/>
      <c r="H310" s="6"/>
    </row>
    <row r="311" spans="7:8" x14ac:dyDescent="0.25">
      <c r="G311" s="21"/>
      <c r="H311" s="6"/>
    </row>
    <row r="312" spans="7:8" x14ac:dyDescent="0.25">
      <c r="G312" s="21"/>
      <c r="H312" s="6"/>
    </row>
    <row r="313" spans="7:8" x14ac:dyDescent="0.25">
      <c r="G313" s="21"/>
      <c r="H313" s="6"/>
    </row>
    <row r="314" spans="7:8" x14ac:dyDescent="0.25">
      <c r="G314" s="21"/>
      <c r="H314" s="6"/>
    </row>
    <row r="315" spans="7:8" x14ac:dyDescent="0.25">
      <c r="G315" s="21"/>
      <c r="H315" s="6"/>
    </row>
    <row r="316" spans="7:8" x14ac:dyDescent="0.25">
      <c r="G316" s="21"/>
      <c r="H316" s="6"/>
    </row>
    <row r="317" spans="7:8" x14ac:dyDescent="0.25">
      <c r="G317" s="21"/>
      <c r="H317" s="6"/>
    </row>
    <row r="318" spans="7:8" x14ac:dyDescent="0.25">
      <c r="G318" s="21"/>
      <c r="H318" s="6"/>
    </row>
    <row r="319" spans="7:8" x14ac:dyDescent="0.25">
      <c r="G319" s="21"/>
      <c r="H319" s="6"/>
    </row>
    <row r="320" spans="7:8" x14ac:dyDescent="0.25">
      <c r="G320" s="21"/>
      <c r="H320" s="6"/>
    </row>
    <row r="321" spans="7:8" x14ac:dyDescent="0.25">
      <c r="G321" s="21"/>
      <c r="H321" s="6"/>
    </row>
    <row r="322" spans="7:8" x14ac:dyDescent="0.25">
      <c r="G322" s="21"/>
      <c r="H322" s="6"/>
    </row>
    <row r="323" spans="7:8" x14ac:dyDescent="0.25">
      <c r="G323" s="21"/>
      <c r="H323" s="6"/>
    </row>
    <row r="324" spans="7:8" x14ac:dyDescent="0.25">
      <c r="G324" s="21"/>
      <c r="H324" s="6"/>
    </row>
    <row r="325" spans="7:8" x14ac:dyDescent="0.25">
      <c r="G325" s="21"/>
      <c r="H325" s="6"/>
    </row>
    <row r="326" spans="7:8" x14ac:dyDescent="0.25">
      <c r="G326" s="21"/>
      <c r="H326" s="6"/>
    </row>
    <row r="327" spans="7:8" x14ac:dyDescent="0.25">
      <c r="G327" s="21"/>
      <c r="H327" s="6"/>
    </row>
    <row r="328" spans="7:8" x14ac:dyDescent="0.25">
      <c r="G328" s="21"/>
      <c r="H328" s="6"/>
    </row>
    <row r="329" spans="7:8" x14ac:dyDescent="0.25">
      <c r="G329" s="21"/>
      <c r="H329" s="6"/>
    </row>
    <row r="330" spans="7:8" x14ac:dyDescent="0.25">
      <c r="G330" s="21"/>
      <c r="H330" s="6"/>
    </row>
    <row r="331" spans="7:8" x14ac:dyDescent="0.25">
      <c r="G331" s="21"/>
      <c r="H331" s="6"/>
    </row>
  </sheetData>
  <mergeCells count="1">
    <mergeCell ref="C2:D2"/>
  </mergeCells>
  <pageMargins left="0" right="0" top="0" bottom="0.2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C130C-501A-4F09-B9E2-D66A93376B2D}">
  <dimension ref="A2:Q322"/>
  <sheetViews>
    <sheetView showGridLines="0" topLeftCell="A223" workbookViewId="0">
      <selection activeCell="A237" sqref="A237:XFD240"/>
    </sheetView>
  </sheetViews>
  <sheetFormatPr defaultRowHeight="15" x14ac:dyDescent="0.25"/>
  <cols>
    <col min="1" max="1" width="11.5703125" bestFit="1" customWidth="1"/>
    <col min="2" max="2" width="36.85546875" bestFit="1" customWidth="1"/>
    <col min="3" max="4" width="10.140625" bestFit="1" customWidth="1"/>
    <col min="5" max="5" width="10.5703125" bestFit="1" customWidth="1"/>
    <col min="6" max="6" width="7.7109375" bestFit="1" customWidth="1"/>
  </cols>
  <sheetData>
    <row r="2" spans="1:17" x14ac:dyDescent="0.25">
      <c r="A2" s="2"/>
      <c r="B2" s="1"/>
      <c r="C2" s="39" t="s">
        <v>482</v>
      </c>
      <c r="D2" s="39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s="10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483</v>
      </c>
      <c r="F3" s="9" t="s">
        <v>484</v>
      </c>
      <c r="G3" s="16" t="s">
        <v>491</v>
      </c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x14ac:dyDescent="0.25">
      <c r="A4" s="4" t="s">
        <v>161</v>
      </c>
      <c r="B4" t="s">
        <v>162</v>
      </c>
      <c r="C4" s="6">
        <v>14000</v>
      </c>
      <c r="D4" s="6">
        <v>6841.62</v>
      </c>
      <c r="E4" s="6">
        <f t="shared" ref="E4:E67" si="0">C4-D4</f>
        <v>7158.38</v>
      </c>
      <c r="F4" s="11">
        <f t="shared" ref="F4:F67" si="1">D4/C4</f>
        <v>0.48868714285714288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x14ac:dyDescent="0.25">
      <c r="A5" s="4" t="s">
        <v>163</v>
      </c>
      <c r="B5" t="s">
        <v>164</v>
      </c>
      <c r="C5" s="6">
        <v>1071</v>
      </c>
      <c r="D5" s="6">
        <v>523.36</v>
      </c>
      <c r="E5" s="6">
        <f t="shared" si="0"/>
        <v>547.64</v>
      </c>
      <c r="F5" s="11">
        <f t="shared" si="1"/>
        <v>0.48866479925303458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x14ac:dyDescent="0.25">
      <c r="A6" s="4" t="s">
        <v>165</v>
      </c>
      <c r="B6" t="s">
        <v>166</v>
      </c>
      <c r="C6" s="6">
        <v>1000</v>
      </c>
      <c r="D6" s="6">
        <v>387.47</v>
      </c>
      <c r="E6" s="6">
        <f t="shared" si="0"/>
        <v>612.53</v>
      </c>
      <c r="F6" s="11">
        <f t="shared" si="1"/>
        <v>0.38747000000000004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25">
      <c r="A7" s="4" t="s">
        <v>167</v>
      </c>
      <c r="B7" t="s">
        <v>168</v>
      </c>
      <c r="C7" s="6">
        <v>110</v>
      </c>
      <c r="D7" s="6">
        <v>84.45</v>
      </c>
      <c r="E7" s="6">
        <f t="shared" si="0"/>
        <v>25.549999999999997</v>
      </c>
      <c r="F7" s="11">
        <f t="shared" si="1"/>
        <v>0.7677272727272727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x14ac:dyDescent="0.25">
      <c r="A8" s="4" t="s">
        <v>169</v>
      </c>
      <c r="B8" t="s">
        <v>170</v>
      </c>
      <c r="C8" s="6">
        <v>300</v>
      </c>
      <c r="D8" s="6">
        <v>0</v>
      </c>
      <c r="E8" s="6">
        <f t="shared" si="0"/>
        <v>300</v>
      </c>
      <c r="F8" s="11">
        <f t="shared" si="1"/>
        <v>0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x14ac:dyDescent="0.25">
      <c r="A9" s="4" t="s">
        <v>171</v>
      </c>
      <c r="B9" t="s">
        <v>172</v>
      </c>
      <c r="C9" s="6">
        <v>200</v>
      </c>
      <c r="D9" s="6">
        <v>100</v>
      </c>
      <c r="E9" s="6">
        <f t="shared" si="0"/>
        <v>100</v>
      </c>
      <c r="F9" s="11">
        <f t="shared" si="1"/>
        <v>0.5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x14ac:dyDescent="0.25">
      <c r="A10" s="4" t="s">
        <v>173</v>
      </c>
      <c r="B10" t="s">
        <v>174</v>
      </c>
      <c r="C10" s="6">
        <v>200</v>
      </c>
      <c r="D10" s="6">
        <v>0</v>
      </c>
      <c r="E10" s="6">
        <f t="shared" si="0"/>
        <v>200</v>
      </c>
      <c r="F10" s="11">
        <f t="shared" si="1"/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x14ac:dyDescent="0.25">
      <c r="A11" s="4" t="s">
        <v>175</v>
      </c>
      <c r="B11" t="s">
        <v>176</v>
      </c>
      <c r="C11" s="6">
        <v>5000</v>
      </c>
      <c r="D11" s="6">
        <v>998</v>
      </c>
      <c r="E11" s="6">
        <f t="shared" si="0"/>
        <v>4002</v>
      </c>
      <c r="F11" s="11">
        <f t="shared" si="1"/>
        <v>0.1996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x14ac:dyDescent="0.25">
      <c r="A12" s="4" t="s">
        <v>177</v>
      </c>
      <c r="B12" t="s">
        <v>178</v>
      </c>
      <c r="C12" s="6">
        <v>55000</v>
      </c>
      <c r="D12" s="6">
        <v>53640.38</v>
      </c>
      <c r="E12" s="6">
        <f t="shared" si="0"/>
        <v>1359.6200000000026</v>
      </c>
      <c r="F12" s="11">
        <f t="shared" si="1"/>
        <v>0.97527963636363635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x14ac:dyDescent="0.25">
      <c r="A13" s="4" t="s">
        <v>179</v>
      </c>
      <c r="B13" t="s">
        <v>180</v>
      </c>
      <c r="C13" s="6">
        <v>150</v>
      </c>
      <c r="D13" s="6">
        <v>0</v>
      </c>
      <c r="E13" s="6">
        <f t="shared" si="0"/>
        <v>150</v>
      </c>
      <c r="F13" s="11">
        <f t="shared" si="1"/>
        <v>0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x14ac:dyDescent="0.25">
      <c r="A14" s="4" t="s">
        <v>181</v>
      </c>
      <c r="B14" t="s">
        <v>182</v>
      </c>
      <c r="C14" s="6">
        <v>40000</v>
      </c>
      <c r="D14" s="6">
        <v>16644.66</v>
      </c>
      <c r="E14" s="6">
        <f t="shared" si="0"/>
        <v>23355.34</v>
      </c>
      <c r="F14" s="11">
        <f t="shared" si="1"/>
        <v>0.4161165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5">
      <c r="A15" s="4" t="s">
        <v>183</v>
      </c>
      <c r="B15" t="s">
        <v>184</v>
      </c>
      <c r="C15" s="6">
        <v>500</v>
      </c>
      <c r="D15" s="6">
        <v>0</v>
      </c>
      <c r="E15" s="6">
        <f t="shared" si="0"/>
        <v>500</v>
      </c>
      <c r="F15" s="11">
        <f t="shared" si="1"/>
        <v>0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x14ac:dyDescent="0.25">
      <c r="A16" s="4" t="s">
        <v>185</v>
      </c>
      <c r="B16" t="s">
        <v>186</v>
      </c>
      <c r="C16" s="6">
        <v>1500</v>
      </c>
      <c r="D16" s="6">
        <v>225</v>
      </c>
      <c r="E16" s="6">
        <f t="shared" si="0"/>
        <v>1275</v>
      </c>
      <c r="F16" s="11">
        <f t="shared" si="1"/>
        <v>0.15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x14ac:dyDescent="0.25">
      <c r="A17" s="4" t="s">
        <v>187</v>
      </c>
      <c r="B17" t="s">
        <v>188</v>
      </c>
      <c r="C17" s="6">
        <v>200</v>
      </c>
      <c r="D17" s="6">
        <v>0</v>
      </c>
      <c r="E17" s="6">
        <f t="shared" si="0"/>
        <v>200</v>
      </c>
      <c r="F17" s="11">
        <f t="shared" si="1"/>
        <v>0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x14ac:dyDescent="0.25">
      <c r="A18" s="4" t="s">
        <v>189</v>
      </c>
      <c r="B18" t="s">
        <v>190</v>
      </c>
      <c r="C18" s="6">
        <v>200</v>
      </c>
      <c r="D18" s="6">
        <v>0</v>
      </c>
      <c r="E18" s="6">
        <f t="shared" si="0"/>
        <v>200</v>
      </c>
      <c r="F18" s="11">
        <f t="shared" si="1"/>
        <v>0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x14ac:dyDescent="0.25">
      <c r="A19" s="4" t="s">
        <v>191</v>
      </c>
      <c r="B19" t="s">
        <v>192</v>
      </c>
      <c r="C19" s="6">
        <v>500</v>
      </c>
      <c r="D19" s="6">
        <v>0</v>
      </c>
      <c r="E19" s="6">
        <f t="shared" si="0"/>
        <v>500</v>
      </c>
      <c r="F19" s="11">
        <f t="shared" si="1"/>
        <v>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x14ac:dyDescent="0.25">
      <c r="A20" s="4" t="s">
        <v>193</v>
      </c>
      <c r="B20" t="s">
        <v>194</v>
      </c>
      <c r="C20" s="6">
        <v>164775</v>
      </c>
      <c r="D20" s="6">
        <v>111695.58</v>
      </c>
      <c r="E20" s="6">
        <f t="shared" si="0"/>
        <v>53079.42</v>
      </c>
      <c r="F20" s="11">
        <f t="shared" si="1"/>
        <v>0.67786727355484755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x14ac:dyDescent="0.25">
      <c r="A21" s="4" t="s">
        <v>195</v>
      </c>
      <c r="B21" t="s">
        <v>196</v>
      </c>
      <c r="C21" s="6">
        <v>6600</v>
      </c>
      <c r="D21" s="6">
        <v>4569.3</v>
      </c>
      <c r="E21" s="6">
        <f t="shared" si="0"/>
        <v>2030.6999999999998</v>
      </c>
      <c r="F21" s="11">
        <f t="shared" si="1"/>
        <v>0.69231818181818183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x14ac:dyDescent="0.25">
      <c r="A22" s="4" t="s">
        <v>197</v>
      </c>
      <c r="B22" t="s">
        <v>198</v>
      </c>
      <c r="C22" s="6">
        <v>12650</v>
      </c>
      <c r="D22" s="6">
        <v>8840.5300000000007</v>
      </c>
      <c r="E22" s="6">
        <f t="shared" si="0"/>
        <v>3809.4699999999993</v>
      </c>
      <c r="F22" s="11">
        <f t="shared" si="1"/>
        <v>0.69885612648221351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25">
      <c r="A23" s="4" t="s">
        <v>199</v>
      </c>
      <c r="B23" t="s">
        <v>166</v>
      </c>
      <c r="C23" s="6">
        <v>9170</v>
      </c>
      <c r="D23" s="6">
        <v>6341.37</v>
      </c>
      <c r="E23" s="6">
        <f t="shared" si="0"/>
        <v>2828.63</v>
      </c>
      <c r="F23" s="11">
        <f t="shared" si="1"/>
        <v>0.69153435114503814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x14ac:dyDescent="0.25">
      <c r="A24" s="4" t="s">
        <v>200</v>
      </c>
      <c r="B24" t="s">
        <v>168</v>
      </c>
      <c r="C24" s="6">
        <v>20910</v>
      </c>
      <c r="D24" s="6">
        <v>15547.04</v>
      </c>
      <c r="E24" s="6">
        <f t="shared" si="0"/>
        <v>5362.9599999999991</v>
      </c>
      <c r="F24" s="11">
        <f t="shared" si="1"/>
        <v>0.74352175992348168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x14ac:dyDescent="0.25">
      <c r="A25" s="4" t="s">
        <v>201</v>
      </c>
      <c r="B25" t="s">
        <v>170</v>
      </c>
      <c r="C25" s="6">
        <v>3000</v>
      </c>
      <c r="D25" s="6">
        <v>2752.84</v>
      </c>
      <c r="E25" s="6">
        <f t="shared" si="0"/>
        <v>247.15999999999985</v>
      </c>
      <c r="F25" s="11">
        <f t="shared" si="1"/>
        <v>0.91761333333333339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x14ac:dyDescent="0.25">
      <c r="A26" s="4" t="s">
        <v>202</v>
      </c>
      <c r="B26" t="s">
        <v>203</v>
      </c>
      <c r="C26" s="6">
        <v>8000</v>
      </c>
      <c r="D26" s="6">
        <v>6065.81</v>
      </c>
      <c r="E26" s="6">
        <f t="shared" si="0"/>
        <v>1934.1899999999996</v>
      </c>
      <c r="F26" s="11">
        <f t="shared" si="1"/>
        <v>0.7582262500000001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5">
      <c r="A27" s="4" t="s">
        <v>204</v>
      </c>
      <c r="B27" t="s">
        <v>205</v>
      </c>
      <c r="C27" s="6">
        <v>60000</v>
      </c>
      <c r="D27" s="6">
        <v>49432.35</v>
      </c>
      <c r="E27" s="6">
        <f t="shared" si="0"/>
        <v>10567.650000000001</v>
      </c>
      <c r="F27" s="11">
        <f t="shared" si="1"/>
        <v>0.82387250000000001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x14ac:dyDescent="0.25">
      <c r="A28" s="4" t="s">
        <v>206</v>
      </c>
      <c r="B28" t="s">
        <v>207</v>
      </c>
      <c r="C28" s="6">
        <v>6800</v>
      </c>
      <c r="D28" s="6">
        <v>5275</v>
      </c>
      <c r="E28" s="6">
        <f t="shared" si="0"/>
        <v>1525</v>
      </c>
      <c r="F28" s="11">
        <f t="shared" si="1"/>
        <v>0.77573529411764708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5">
      <c r="A29" s="4" t="s">
        <v>208</v>
      </c>
      <c r="B29" t="s">
        <v>209</v>
      </c>
      <c r="C29" s="6">
        <v>3000</v>
      </c>
      <c r="D29" s="6">
        <v>2627.53</v>
      </c>
      <c r="E29" s="6">
        <f t="shared" si="0"/>
        <v>372.4699999999998</v>
      </c>
      <c r="F29" s="11">
        <f t="shared" si="1"/>
        <v>0.87584333333333342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x14ac:dyDescent="0.25">
      <c r="A30" s="4" t="s">
        <v>210</v>
      </c>
      <c r="B30" t="s">
        <v>172</v>
      </c>
      <c r="C30" s="6">
        <v>2300</v>
      </c>
      <c r="D30" s="6">
        <v>1793.96</v>
      </c>
      <c r="E30" s="6">
        <f t="shared" si="0"/>
        <v>506.03999999999996</v>
      </c>
      <c r="F30" s="11">
        <f t="shared" si="1"/>
        <v>0.77998260869565217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25">
      <c r="A31" s="4" t="s">
        <v>211</v>
      </c>
      <c r="B31" t="s">
        <v>212</v>
      </c>
      <c r="C31" s="6">
        <v>13500</v>
      </c>
      <c r="D31" s="6">
        <v>6630.36</v>
      </c>
      <c r="E31" s="6">
        <f t="shared" si="0"/>
        <v>6869.64</v>
      </c>
      <c r="F31" s="11">
        <f t="shared" si="1"/>
        <v>0.49113777777777773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x14ac:dyDescent="0.25">
      <c r="A32" s="4" t="s">
        <v>213</v>
      </c>
      <c r="B32" t="s">
        <v>174</v>
      </c>
      <c r="C32" s="6">
        <v>200</v>
      </c>
      <c r="D32" s="6">
        <v>0</v>
      </c>
      <c r="E32" s="6">
        <f t="shared" si="0"/>
        <v>200</v>
      </c>
      <c r="F32" s="11">
        <f t="shared" si="1"/>
        <v>0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x14ac:dyDescent="0.25">
      <c r="A33" s="4" t="s">
        <v>214</v>
      </c>
      <c r="B33" t="s">
        <v>215</v>
      </c>
      <c r="C33" s="6">
        <v>1200</v>
      </c>
      <c r="D33" s="6">
        <v>1125.48</v>
      </c>
      <c r="E33" s="6">
        <f t="shared" si="0"/>
        <v>74.519999999999982</v>
      </c>
      <c r="F33" s="11">
        <f t="shared" si="1"/>
        <v>0.93790000000000007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x14ac:dyDescent="0.25">
      <c r="A34" s="4" t="s">
        <v>216</v>
      </c>
      <c r="B34" t="s">
        <v>217</v>
      </c>
      <c r="C34" s="6">
        <v>35000</v>
      </c>
      <c r="D34" s="6">
        <v>31276.78</v>
      </c>
      <c r="E34" s="6">
        <f t="shared" si="0"/>
        <v>3723.2200000000012</v>
      </c>
      <c r="F34" s="11">
        <f t="shared" si="1"/>
        <v>0.8936222857142857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x14ac:dyDescent="0.25">
      <c r="A35" s="4" t="s">
        <v>218</v>
      </c>
      <c r="B35" t="s">
        <v>219</v>
      </c>
      <c r="C35" s="6">
        <v>8000</v>
      </c>
      <c r="D35" s="6">
        <v>6054.71</v>
      </c>
      <c r="E35" s="6">
        <f t="shared" si="0"/>
        <v>1945.29</v>
      </c>
      <c r="F35" s="11">
        <f t="shared" si="1"/>
        <v>0.75683875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x14ac:dyDescent="0.25">
      <c r="A36" s="4" t="s">
        <v>220</v>
      </c>
      <c r="B36" t="s">
        <v>221</v>
      </c>
      <c r="C36" s="6">
        <v>1750</v>
      </c>
      <c r="D36" s="6">
        <v>1767.6</v>
      </c>
      <c r="E36" s="6">
        <f t="shared" si="0"/>
        <v>-17.599999999999909</v>
      </c>
      <c r="F36" s="11">
        <f t="shared" si="1"/>
        <v>1.0100571428571428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x14ac:dyDescent="0.25">
      <c r="A37" s="4" t="s">
        <v>222</v>
      </c>
      <c r="B37" t="s">
        <v>223</v>
      </c>
      <c r="C37" s="6">
        <v>10100</v>
      </c>
      <c r="D37" s="6">
        <v>11200.52</v>
      </c>
      <c r="E37" s="6">
        <f t="shared" si="0"/>
        <v>-1100.5200000000004</v>
      </c>
      <c r="F37" s="11">
        <f t="shared" si="1"/>
        <v>1.1089623762376237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x14ac:dyDescent="0.25">
      <c r="A38" s="4" t="s">
        <v>224</v>
      </c>
      <c r="B38" t="s">
        <v>180</v>
      </c>
      <c r="C38" s="6">
        <v>500</v>
      </c>
      <c r="D38" s="6">
        <v>500</v>
      </c>
      <c r="E38" s="6">
        <f t="shared" si="0"/>
        <v>0</v>
      </c>
      <c r="F38" s="11">
        <f t="shared" si="1"/>
        <v>1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x14ac:dyDescent="0.25">
      <c r="A39" s="4" t="s">
        <v>225</v>
      </c>
      <c r="B39" t="s">
        <v>226</v>
      </c>
      <c r="C39" s="6">
        <v>50</v>
      </c>
      <c r="D39" s="6">
        <v>0</v>
      </c>
      <c r="E39" s="6">
        <f t="shared" si="0"/>
        <v>50</v>
      </c>
      <c r="F39" s="11">
        <f t="shared" si="1"/>
        <v>0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x14ac:dyDescent="0.25">
      <c r="A40" s="4" t="s">
        <v>227</v>
      </c>
      <c r="B40" t="s">
        <v>184</v>
      </c>
      <c r="C40" s="6">
        <v>12000</v>
      </c>
      <c r="D40" s="6">
        <v>7767.82</v>
      </c>
      <c r="E40" s="6">
        <f t="shared" si="0"/>
        <v>4232.18</v>
      </c>
      <c r="F40" s="11">
        <f t="shared" si="1"/>
        <v>0.64731833333333333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5">
      <c r="A41" s="4" t="s">
        <v>228</v>
      </c>
      <c r="B41" t="s">
        <v>229</v>
      </c>
      <c r="C41" s="6">
        <v>2000</v>
      </c>
      <c r="D41" s="6">
        <v>0</v>
      </c>
      <c r="E41" s="6">
        <f t="shared" si="0"/>
        <v>2000</v>
      </c>
      <c r="F41" s="11">
        <f t="shared" si="1"/>
        <v>0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x14ac:dyDescent="0.25">
      <c r="A42" s="4" t="s">
        <v>230</v>
      </c>
      <c r="B42" t="s">
        <v>231</v>
      </c>
      <c r="C42" s="6">
        <v>5000</v>
      </c>
      <c r="D42" s="6">
        <v>4675</v>
      </c>
      <c r="E42" s="6">
        <f t="shared" si="0"/>
        <v>325</v>
      </c>
      <c r="F42" s="11">
        <f t="shared" si="1"/>
        <v>0.93500000000000005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x14ac:dyDescent="0.25">
      <c r="A43" s="4" t="s">
        <v>232</v>
      </c>
      <c r="B43" t="s">
        <v>188</v>
      </c>
      <c r="C43" s="6">
        <v>2300</v>
      </c>
      <c r="D43" s="6">
        <v>1683.37</v>
      </c>
      <c r="E43" s="6">
        <f t="shared" si="0"/>
        <v>616.63000000000011</v>
      </c>
      <c r="F43" s="11">
        <f t="shared" si="1"/>
        <v>0.7319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x14ac:dyDescent="0.25">
      <c r="A44" s="4" t="s">
        <v>233</v>
      </c>
      <c r="B44" t="s">
        <v>234</v>
      </c>
      <c r="C44" s="6">
        <v>7009</v>
      </c>
      <c r="D44" s="6">
        <v>5014.41</v>
      </c>
      <c r="E44" s="6">
        <f t="shared" si="0"/>
        <v>1994.5900000000001</v>
      </c>
      <c r="F44" s="11">
        <f t="shared" si="1"/>
        <v>0.71542445427307744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x14ac:dyDescent="0.25">
      <c r="A45" s="4" t="s">
        <v>235</v>
      </c>
      <c r="B45" t="s">
        <v>236</v>
      </c>
      <c r="C45" s="6">
        <v>9300</v>
      </c>
      <c r="D45" s="6">
        <v>9300</v>
      </c>
      <c r="E45" s="6">
        <f t="shared" si="0"/>
        <v>0</v>
      </c>
      <c r="F45" s="11">
        <f t="shared" si="1"/>
        <v>1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x14ac:dyDescent="0.25">
      <c r="A46" s="4" t="s">
        <v>237</v>
      </c>
      <c r="B46" t="s">
        <v>238</v>
      </c>
      <c r="C46" s="6">
        <v>13000</v>
      </c>
      <c r="D46" s="6">
        <v>575</v>
      </c>
      <c r="E46" s="6">
        <f t="shared" si="0"/>
        <v>12425</v>
      </c>
      <c r="F46" s="11">
        <f t="shared" si="1"/>
        <v>4.4230769230769233E-2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x14ac:dyDescent="0.25">
      <c r="A47" s="4" t="s">
        <v>239</v>
      </c>
      <c r="B47" t="s">
        <v>240</v>
      </c>
      <c r="C47" s="6">
        <v>5000</v>
      </c>
      <c r="D47" s="6">
        <v>6006.36</v>
      </c>
      <c r="E47" s="6">
        <f t="shared" si="0"/>
        <v>-1006.3599999999997</v>
      </c>
      <c r="F47" s="11">
        <f t="shared" si="1"/>
        <v>1.2012719999999999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x14ac:dyDescent="0.25">
      <c r="A48" s="4" t="s">
        <v>241</v>
      </c>
      <c r="B48" t="s">
        <v>242</v>
      </c>
      <c r="C48" s="6">
        <v>100</v>
      </c>
      <c r="D48" s="6">
        <v>0</v>
      </c>
      <c r="E48" s="6">
        <f t="shared" si="0"/>
        <v>100</v>
      </c>
      <c r="F48" s="11">
        <f t="shared" si="1"/>
        <v>0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x14ac:dyDescent="0.25">
      <c r="A49" s="4" t="s">
        <v>243</v>
      </c>
      <c r="B49" t="s">
        <v>244</v>
      </c>
      <c r="C49" s="6">
        <v>900</v>
      </c>
      <c r="D49" s="6">
        <v>1302.42</v>
      </c>
      <c r="E49" s="6">
        <f t="shared" si="0"/>
        <v>-402.42000000000007</v>
      </c>
      <c r="F49" s="11">
        <f t="shared" si="1"/>
        <v>1.4471333333333334</v>
      </c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x14ac:dyDescent="0.25">
      <c r="A50" s="4" t="s">
        <v>245</v>
      </c>
      <c r="B50" t="s">
        <v>246</v>
      </c>
      <c r="C50" s="6">
        <v>250</v>
      </c>
      <c r="D50" s="6">
        <v>45</v>
      </c>
      <c r="E50" s="6">
        <f t="shared" si="0"/>
        <v>205</v>
      </c>
      <c r="F50" s="11">
        <f t="shared" si="1"/>
        <v>0.18</v>
      </c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x14ac:dyDescent="0.25">
      <c r="A51" s="4" t="s">
        <v>247</v>
      </c>
      <c r="B51" t="s">
        <v>248</v>
      </c>
      <c r="C51" s="6">
        <v>1000</v>
      </c>
      <c r="D51" s="6">
        <v>0</v>
      </c>
      <c r="E51" s="6">
        <f t="shared" si="0"/>
        <v>1000</v>
      </c>
      <c r="F51" s="11">
        <f t="shared" si="1"/>
        <v>0</v>
      </c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x14ac:dyDescent="0.25">
      <c r="A52" s="4" t="s">
        <v>249</v>
      </c>
      <c r="B52" t="s">
        <v>250</v>
      </c>
      <c r="C52" s="6">
        <v>5000</v>
      </c>
      <c r="D52" s="6">
        <v>0</v>
      </c>
      <c r="E52" s="6">
        <f t="shared" si="0"/>
        <v>5000</v>
      </c>
      <c r="F52" s="11">
        <f t="shared" si="1"/>
        <v>0</v>
      </c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x14ac:dyDescent="0.25">
      <c r="A53" s="4" t="s">
        <v>251</v>
      </c>
      <c r="B53" t="s">
        <v>252</v>
      </c>
      <c r="C53" s="6">
        <v>5000</v>
      </c>
      <c r="D53" s="6">
        <v>0</v>
      </c>
      <c r="E53" s="6">
        <f t="shared" si="0"/>
        <v>5000</v>
      </c>
      <c r="F53" s="11">
        <f t="shared" si="1"/>
        <v>0</v>
      </c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x14ac:dyDescent="0.25">
      <c r="A54" s="4" t="s">
        <v>253</v>
      </c>
      <c r="B54" t="s">
        <v>254</v>
      </c>
      <c r="C54" s="6">
        <v>3000</v>
      </c>
      <c r="D54" s="6">
        <v>7403.93</v>
      </c>
      <c r="E54" s="6">
        <f t="shared" si="0"/>
        <v>-4403.93</v>
      </c>
      <c r="F54" s="11">
        <f t="shared" si="1"/>
        <v>2.4679766666666669</v>
      </c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1:17" x14ac:dyDescent="0.25">
      <c r="A55" s="4" t="s">
        <v>255</v>
      </c>
      <c r="B55" t="s">
        <v>256</v>
      </c>
      <c r="C55" s="6">
        <v>45200</v>
      </c>
      <c r="D55" s="6">
        <v>29678.400000000001</v>
      </c>
      <c r="E55" s="6">
        <f t="shared" si="0"/>
        <v>15521.599999999999</v>
      </c>
      <c r="F55" s="11">
        <f t="shared" si="1"/>
        <v>0.65660176991150443</v>
      </c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1:17" x14ac:dyDescent="0.25">
      <c r="A56" s="4" t="s">
        <v>257</v>
      </c>
      <c r="B56" t="s">
        <v>198</v>
      </c>
      <c r="C56" s="6">
        <v>3455</v>
      </c>
      <c r="D56" s="6">
        <v>2270.46</v>
      </c>
      <c r="E56" s="6">
        <f t="shared" si="0"/>
        <v>1184.54</v>
      </c>
      <c r="F56" s="11">
        <f t="shared" si="1"/>
        <v>0.65715195369030388</v>
      </c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1:17" x14ac:dyDescent="0.25">
      <c r="A57" s="4" t="s">
        <v>258</v>
      </c>
      <c r="B57" t="s">
        <v>166</v>
      </c>
      <c r="C57" s="6">
        <v>2120</v>
      </c>
      <c r="D57" s="6">
        <v>1408.08</v>
      </c>
      <c r="E57" s="6">
        <f t="shared" si="0"/>
        <v>711.92000000000007</v>
      </c>
      <c r="F57" s="11">
        <f t="shared" si="1"/>
        <v>0.66418867924528302</v>
      </c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1:17" x14ac:dyDescent="0.25">
      <c r="A58" s="4" t="s">
        <v>259</v>
      </c>
      <c r="B58" t="s">
        <v>168</v>
      </c>
      <c r="C58" s="6">
        <v>100</v>
      </c>
      <c r="D58" s="6">
        <v>90.08</v>
      </c>
      <c r="E58" s="6">
        <f t="shared" si="0"/>
        <v>9.9200000000000017</v>
      </c>
      <c r="F58" s="11">
        <f t="shared" si="1"/>
        <v>0.90079999999999993</v>
      </c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1:17" x14ac:dyDescent="0.25">
      <c r="A59" s="4" t="s">
        <v>260</v>
      </c>
      <c r="B59" t="s">
        <v>170</v>
      </c>
      <c r="C59" s="6">
        <v>250</v>
      </c>
      <c r="D59" s="6">
        <v>0</v>
      </c>
      <c r="E59" s="6">
        <f t="shared" si="0"/>
        <v>250</v>
      </c>
      <c r="F59" s="11">
        <f t="shared" si="1"/>
        <v>0</v>
      </c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1:17" x14ac:dyDescent="0.25">
      <c r="A60" s="4" t="s">
        <v>261</v>
      </c>
      <c r="B60" t="s">
        <v>172</v>
      </c>
      <c r="C60" s="6">
        <v>200</v>
      </c>
      <c r="D60" s="6">
        <v>0</v>
      </c>
      <c r="E60" s="6">
        <f t="shared" si="0"/>
        <v>200</v>
      </c>
      <c r="F60" s="11">
        <f t="shared" si="1"/>
        <v>0</v>
      </c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1:17" x14ac:dyDescent="0.25">
      <c r="A61" s="4" t="s">
        <v>262</v>
      </c>
      <c r="B61" t="s">
        <v>176</v>
      </c>
      <c r="C61" s="6">
        <v>9650</v>
      </c>
      <c r="D61" s="6">
        <v>3159.99</v>
      </c>
      <c r="E61" s="6">
        <f t="shared" si="0"/>
        <v>6490.01</v>
      </c>
      <c r="F61" s="11">
        <f t="shared" si="1"/>
        <v>0.327460103626943</v>
      </c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17" x14ac:dyDescent="0.25">
      <c r="A62" s="4" t="s">
        <v>263</v>
      </c>
      <c r="B62" t="s">
        <v>180</v>
      </c>
      <c r="C62" s="6">
        <v>100</v>
      </c>
      <c r="D62" s="6">
        <v>100</v>
      </c>
      <c r="E62" s="6">
        <f t="shared" si="0"/>
        <v>0</v>
      </c>
      <c r="F62" s="11">
        <f t="shared" si="1"/>
        <v>1</v>
      </c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1:17" x14ac:dyDescent="0.25">
      <c r="A63" s="4" t="s">
        <v>264</v>
      </c>
      <c r="B63" t="s">
        <v>265</v>
      </c>
      <c r="C63" s="6">
        <v>7500</v>
      </c>
      <c r="D63" s="6">
        <v>631.4</v>
      </c>
      <c r="E63" s="6">
        <f t="shared" si="0"/>
        <v>6868.6</v>
      </c>
      <c r="F63" s="11">
        <f t="shared" si="1"/>
        <v>8.418666666666666E-2</v>
      </c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17" x14ac:dyDescent="0.25">
      <c r="A64" s="4" t="s">
        <v>266</v>
      </c>
      <c r="B64" t="s">
        <v>267</v>
      </c>
      <c r="C64" s="6">
        <v>200</v>
      </c>
      <c r="D64" s="6">
        <v>-6.5</v>
      </c>
      <c r="E64" s="6">
        <f t="shared" si="0"/>
        <v>206.5</v>
      </c>
      <c r="F64" s="11">
        <f t="shared" si="1"/>
        <v>-3.2500000000000001E-2</v>
      </c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x14ac:dyDescent="0.25">
      <c r="A65" s="4" t="s">
        <v>268</v>
      </c>
      <c r="B65" t="s">
        <v>188</v>
      </c>
      <c r="C65" s="6">
        <v>500</v>
      </c>
      <c r="D65" s="6">
        <v>0</v>
      </c>
      <c r="E65" s="6">
        <f t="shared" si="0"/>
        <v>500</v>
      </c>
      <c r="F65" s="11">
        <f t="shared" si="1"/>
        <v>0</v>
      </c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1:17" x14ac:dyDescent="0.25">
      <c r="A66" s="4" t="s">
        <v>269</v>
      </c>
      <c r="B66" t="s">
        <v>270</v>
      </c>
      <c r="C66" s="6">
        <v>850</v>
      </c>
      <c r="D66" s="6">
        <v>372</v>
      </c>
      <c r="E66" s="6">
        <f t="shared" si="0"/>
        <v>478</v>
      </c>
      <c r="F66" s="11">
        <f t="shared" si="1"/>
        <v>0.43764705882352939</v>
      </c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x14ac:dyDescent="0.25">
      <c r="A67" s="4" t="s">
        <v>271</v>
      </c>
      <c r="B67" t="s">
        <v>272</v>
      </c>
      <c r="C67" s="6">
        <v>55000</v>
      </c>
      <c r="D67" s="6">
        <v>30013.599999999999</v>
      </c>
      <c r="E67" s="6">
        <f t="shared" si="0"/>
        <v>24986.400000000001</v>
      </c>
      <c r="F67" s="11">
        <f t="shared" si="1"/>
        <v>0.54570181818181818</v>
      </c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1:17" x14ac:dyDescent="0.25">
      <c r="A68" s="4" t="s">
        <v>273</v>
      </c>
      <c r="B68" t="s">
        <v>274</v>
      </c>
      <c r="C68" s="6">
        <v>575512</v>
      </c>
      <c r="D68" s="6">
        <v>388478.41</v>
      </c>
      <c r="E68" s="6">
        <f t="shared" ref="E68:E131" si="2">C68-D68</f>
        <v>187033.59000000003</v>
      </c>
      <c r="F68" s="11">
        <f t="shared" ref="F68:F131" si="3">D68/C68</f>
        <v>0.67501357052502808</v>
      </c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 x14ac:dyDescent="0.25">
      <c r="A69" s="4" t="s">
        <v>275</v>
      </c>
      <c r="B69" t="s">
        <v>276</v>
      </c>
      <c r="C69" s="6">
        <v>5000</v>
      </c>
      <c r="D69" s="6">
        <v>6433</v>
      </c>
      <c r="E69" s="6">
        <f t="shared" si="2"/>
        <v>-1433</v>
      </c>
      <c r="F69" s="11">
        <f t="shared" si="3"/>
        <v>1.2866</v>
      </c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 x14ac:dyDescent="0.25">
      <c r="A70" s="4" t="s">
        <v>277</v>
      </c>
      <c r="B70" t="s">
        <v>278</v>
      </c>
      <c r="C70" s="6">
        <v>5200</v>
      </c>
      <c r="D70" s="6">
        <v>3850</v>
      </c>
      <c r="E70" s="6">
        <f t="shared" si="2"/>
        <v>1350</v>
      </c>
      <c r="F70" s="11">
        <f t="shared" si="3"/>
        <v>0.74038461538461542</v>
      </c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 x14ac:dyDescent="0.25">
      <c r="A71" s="4" t="s">
        <v>279</v>
      </c>
      <c r="B71" t="s">
        <v>280</v>
      </c>
      <c r="C71" s="6">
        <v>15000</v>
      </c>
      <c r="D71" s="6">
        <v>8086.47</v>
      </c>
      <c r="E71" s="6">
        <f t="shared" si="2"/>
        <v>6913.53</v>
      </c>
      <c r="F71" s="11">
        <f t="shared" si="3"/>
        <v>0.53909799999999997</v>
      </c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 x14ac:dyDescent="0.25">
      <c r="A72" s="4" t="s">
        <v>281</v>
      </c>
      <c r="B72" t="s">
        <v>198</v>
      </c>
      <c r="C72" s="6">
        <v>44500</v>
      </c>
      <c r="D72" s="6">
        <v>29150.58</v>
      </c>
      <c r="E72" s="6">
        <f t="shared" si="2"/>
        <v>15349.419999999998</v>
      </c>
      <c r="F72" s="11">
        <f t="shared" si="3"/>
        <v>0.65506921348314606</v>
      </c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 x14ac:dyDescent="0.25">
      <c r="A73" s="4" t="s">
        <v>282</v>
      </c>
      <c r="B73" t="s">
        <v>166</v>
      </c>
      <c r="C73" s="6">
        <v>31500</v>
      </c>
      <c r="D73" s="6">
        <v>22035.75</v>
      </c>
      <c r="E73" s="6">
        <f t="shared" si="2"/>
        <v>9464.25</v>
      </c>
      <c r="F73" s="11">
        <f t="shared" si="3"/>
        <v>0.69954761904761908</v>
      </c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x14ac:dyDescent="0.25">
      <c r="A74" s="4" t="s">
        <v>283</v>
      </c>
      <c r="B74" t="s">
        <v>168</v>
      </c>
      <c r="C74" s="6">
        <v>77000</v>
      </c>
      <c r="D74" s="6">
        <v>50426.33</v>
      </c>
      <c r="E74" s="6">
        <f t="shared" si="2"/>
        <v>26573.67</v>
      </c>
      <c r="F74" s="11">
        <f t="shared" si="3"/>
        <v>0.65488740259740263</v>
      </c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1:17" x14ac:dyDescent="0.25">
      <c r="A75" s="4" t="s">
        <v>284</v>
      </c>
      <c r="B75" t="s">
        <v>285</v>
      </c>
      <c r="C75" s="6">
        <v>500</v>
      </c>
      <c r="D75" s="6">
        <v>160.94</v>
      </c>
      <c r="E75" s="6">
        <f t="shared" si="2"/>
        <v>339.06</v>
      </c>
      <c r="F75" s="11">
        <f t="shared" si="3"/>
        <v>0.32188</v>
      </c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7" x14ac:dyDescent="0.25">
      <c r="A76" s="4" t="s">
        <v>286</v>
      </c>
      <c r="B76" t="s">
        <v>170</v>
      </c>
      <c r="C76" s="6">
        <v>1000</v>
      </c>
      <c r="D76" s="6">
        <v>658.1</v>
      </c>
      <c r="E76" s="6">
        <f t="shared" si="2"/>
        <v>341.9</v>
      </c>
      <c r="F76" s="11">
        <f t="shared" si="3"/>
        <v>0.65810000000000002</v>
      </c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1:17" x14ac:dyDescent="0.25">
      <c r="A77" s="4" t="s">
        <v>287</v>
      </c>
      <c r="B77" t="s">
        <v>209</v>
      </c>
      <c r="C77" s="6">
        <v>2000</v>
      </c>
      <c r="D77" s="6">
        <v>1171.44</v>
      </c>
      <c r="E77" s="6">
        <f t="shared" si="2"/>
        <v>828.56</v>
      </c>
      <c r="F77" s="11">
        <f t="shared" si="3"/>
        <v>0.58572000000000002</v>
      </c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1:17" x14ac:dyDescent="0.25">
      <c r="A78" s="4" t="s">
        <v>288</v>
      </c>
      <c r="B78" t="s">
        <v>212</v>
      </c>
      <c r="C78" s="6">
        <v>8500</v>
      </c>
      <c r="D78" s="6">
        <v>5832.21</v>
      </c>
      <c r="E78" s="6">
        <f t="shared" si="2"/>
        <v>2667.79</v>
      </c>
      <c r="F78" s="11">
        <f t="shared" si="3"/>
        <v>0.68614235294117643</v>
      </c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1:17" x14ac:dyDescent="0.25">
      <c r="A79" s="4" t="s">
        <v>289</v>
      </c>
      <c r="B79" t="s">
        <v>174</v>
      </c>
      <c r="C79" s="6">
        <v>7000</v>
      </c>
      <c r="D79" s="6">
        <v>2618.54</v>
      </c>
      <c r="E79" s="6">
        <f t="shared" si="2"/>
        <v>4381.46</v>
      </c>
      <c r="F79" s="11">
        <f t="shared" si="3"/>
        <v>0.37407714285714283</v>
      </c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1:17" x14ac:dyDescent="0.25">
      <c r="A80" s="4" t="s">
        <v>290</v>
      </c>
      <c r="B80" t="s">
        <v>176</v>
      </c>
      <c r="C80" s="6">
        <v>35000</v>
      </c>
      <c r="D80" s="6">
        <v>24017.45</v>
      </c>
      <c r="E80" s="6">
        <f t="shared" si="2"/>
        <v>10982.55</v>
      </c>
      <c r="F80" s="11">
        <f t="shared" si="3"/>
        <v>0.68621285714285718</v>
      </c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1:17" x14ac:dyDescent="0.25">
      <c r="A81" s="4" t="s">
        <v>291</v>
      </c>
      <c r="B81" t="s">
        <v>223</v>
      </c>
      <c r="C81" s="6">
        <v>11000</v>
      </c>
      <c r="D81" s="6">
        <v>11592.52</v>
      </c>
      <c r="E81" s="6">
        <f t="shared" si="2"/>
        <v>-592.52000000000044</v>
      </c>
      <c r="F81" s="11">
        <f t="shared" si="3"/>
        <v>1.0538654545454547</v>
      </c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1:17" x14ac:dyDescent="0.25">
      <c r="A82" s="4" t="s">
        <v>292</v>
      </c>
      <c r="B82" t="s">
        <v>180</v>
      </c>
      <c r="C82" s="6">
        <v>12000</v>
      </c>
      <c r="D82" s="6">
        <v>12055</v>
      </c>
      <c r="E82" s="6">
        <f t="shared" si="2"/>
        <v>-55</v>
      </c>
      <c r="F82" s="11">
        <f t="shared" si="3"/>
        <v>1.0045833333333334</v>
      </c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1:17" x14ac:dyDescent="0.25">
      <c r="A83" s="4" t="s">
        <v>293</v>
      </c>
      <c r="B83" t="s">
        <v>226</v>
      </c>
      <c r="C83" s="6">
        <v>100</v>
      </c>
      <c r="D83" s="6">
        <v>0</v>
      </c>
      <c r="E83" s="6">
        <f t="shared" si="2"/>
        <v>100</v>
      </c>
      <c r="F83" s="11">
        <f t="shared" si="3"/>
        <v>0</v>
      </c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1:17" x14ac:dyDescent="0.25">
      <c r="A84" s="4" t="s">
        <v>294</v>
      </c>
      <c r="B84" t="s">
        <v>295</v>
      </c>
      <c r="C84" s="6">
        <v>500</v>
      </c>
      <c r="D84" s="6">
        <v>213</v>
      </c>
      <c r="E84" s="6">
        <f t="shared" si="2"/>
        <v>287</v>
      </c>
      <c r="F84" s="11">
        <f t="shared" si="3"/>
        <v>0.42599999999999999</v>
      </c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1:17" x14ac:dyDescent="0.25">
      <c r="A85" s="4" t="s">
        <v>296</v>
      </c>
      <c r="B85" t="s">
        <v>188</v>
      </c>
      <c r="C85" s="6">
        <v>4000</v>
      </c>
      <c r="D85" s="6">
        <v>2912.95</v>
      </c>
      <c r="E85" s="6">
        <f t="shared" si="2"/>
        <v>1087.0500000000002</v>
      </c>
      <c r="F85" s="11">
        <f t="shared" si="3"/>
        <v>0.72823749999999998</v>
      </c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1:17" x14ac:dyDescent="0.25">
      <c r="A86" s="4" t="s">
        <v>297</v>
      </c>
      <c r="B86" t="s">
        <v>298</v>
      </c>
      <c r="C86" s="6">
        <v>750</v>
      </c>
      <c r="D86" s="6">
        <v>625</v>
      </c>
      <c r="E86" s="6">
        <f t="shared" si="2"/>
        <v>125</v>
      </c>
      <c r="F86" s="11">
        <f t="shared" si="3"/>
        <v>0.83333333333333337</v>
      </c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1:17" x14ac:dyDescent="0.25">
      <c r="A87" s="4" t="s">
        <v>299</v>
      </c>
      <c r="B87" t="s">
        <v>300</v>
      </c>
      <c r="C87" s="6">
        <v>21000</v>
      </c>
      <c r="D87" s="6">
        <v>16000</v>
      </c>
      <c r="E87" s="6">
        <f t="shared" si="2"/>
        <v>5000</v>
      </c>
      <c r="F87" s="11">
        <f t="shared" si="3"/>
        <v>0.76190476190476186</v>
      </c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1:17" x14ac:dyDescent="0.25">
      <c r="A88" s="4" t="s">
        <v>301</v>
      </c>
      <c r="B88" t="s">
        <v>302</v>
      </c>
      <c r="C88" s="6">
        <v>100</v>
      </c>
      <c r="D88" s="6">
        <v>0</v>
      </c>
      <c r="E88" s="6">
        <f t="shared" si="2"/>
        <v>100</v>
      </c>
      <c r="F88" s="11">
        <f t="shared" si="3"/>
        <v>0</v>
      </c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1:17" x14ac:dyDescent="0.25">
      <c r="A89" s="4" t="s">
        <v>303</v>
      </c>
      <c r="B89" t="s">
        <v>304</v>
      </c>
      <c r="C89" s="6">
        <v>85000</v>
      </c>
      <c r="D89" s="6">
        <v>30918.5</v>
      </c>
      <c r="E89" s="6">
        <f t="shared" si="2"/>
        <v>54081.5</v>
      </c>
      <c r="F89" s="11">
        <f t="shared" si="3"/>
        <v>0.36374705882352942</v>
      </c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1:17" x14ac:dyDescent="0.25">
      <c r="A90" s="4" t="s">
        <v>305</v>
      </c>
      <c r="B90" t="s">
        <v>306</v>
      </c>
      <c r="C90" s="6">
        <v>1000</v>
      </c>
      <c r="D90" s="6">
        <v>571</v>
      </c>
      <c r="E90" s="6">
        <f t="shared" si="2"/>
        <v>429</v>
      </c>
      <c r="F90" s="11">
        <f t="shared" si="3"/>
        <v>0.57099999999999995</v>
      </c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x14ac:dyDescent="0.25">
      <c r="A91" s="4" t="s">
        <v>307</v>
      </c>
      <c r="B91" t="s">
        <v>244</v>
      </c>
      <c r="C91" s="6">
        <v>0</v>
      </c>
      <c r="D91" s="6">
        <v>20</v>
      </c>
      <c r="E91" s="6">
        <f t="shared" si="2"/>
        <v>-20</v>
      </c>
      <c r="F91" s="11" t="e">
        <f t="shared" si="3"/>
        <v>#DIV/0!</v>
      </c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 x14ac:dyDescent="0.25">
      <c r="A92" s="4" t="s">
        <v>308</v>
      </c>
      <c r="B92" t="s">
        <v>309</v>
      </c>
      <c r="C92" s="6">
        <v>400</v>
      </c>
      <c r="D92" s="6">
        <v>136.32</v>
      </c>
      <c r="E92" s="6">
        <f t="shared" si="2"/>
        <v>263.68</v>
      </c>
      <c r="F92" s="11">
        <f t="shared" si="3"/>
        <v>0.34079999999999999</v>
      </c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1:17" x14ac:dyDescent="0.25">
      <c r="A93" s="4" t="s">
        <v>310</v>
      </c>
      <c r="B93" t="s">
        <v>311</v>
      </c>
      <c r="C93" s="6">
        <v>100000</v>
      </c>
      <c r="D93" s="6">
        <v>35640</v>
      </c>
      <c r="E93" s="6">
        <f t="shared" si="2"/>
        <v>64360</v>
      </c>
      <c r="F93" s="11">
        <f t="shared" si="3"/>
        <v>0.35639999999999999</v>
      </c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1:17" x14ac:dyDescent="0.25">
      <c r="A94" s="4" t="s">
        <v>312</v>
      </c>
      <c r="B94" t="s">
        <v>190</v>
      </c>
      <c r="C94" s="6">
        <v>32000</v>
      </c>
      <c r="D94" s="6">
        <v>31690.5</v>
      </c>
      <c r="E94" s="6">
        <f t="shared" si="2"/>
        <v>309.5</v>
      </c>
      <c r="F94" s="11">
        <f t="shared" si="3"/>
        <v>0.990328125</v>
      </c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x14ac:dyDescent="0.25">
      <c r="A95" s="4" t="s">
        <v>313</v>
      </c>
      <c r="B95" t="s">
        <v>192</v>
      </c>
      <c r="C95" s="6">
        <v>15000</v>
      </c>
      <c r="D95" s="6">
        <v>11169.54</v>
      </c>
      <c r="E95" s="6">
        <f t="shared" si="2"/>
        <v>3830.4599999999991</v>
      </c>
      <c r="F95" s="11">
        <f t="shared" si="3"/>
        <v>0.74463600000000008</v>
      </c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1:17" x14ac:dyDescent="0.25">
      <c r="A96" s="4" t="s">
        <v>314</v>
      </c>
      <c r="B96" t="s">
        <v>246</v>
      </c>
      <c r="C96" s="6">
        <v>2000</v>
      </c>
      <c r="D96" s="6">
        <v>946.85</v>
      </c>
      <c r="E96" s="6">
        <f t="shared" si="2"/>
        <v>1053.1500000000001</v>
      </c>
      <c r="F96" s="11">
        <f t="shared" si="3"/>
        <v>0.47342499999999998</v>
      </c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1:17" x14ac:dyDescent="0.25">
      <c r="A97" s="4" t="s">
        <v>315</v>
      </c>
      <c r="B97" t="s">
        <v>316</v>
      </c>
      <c r="C97" s="6">
        <v>4500</v>
      </c>
      <c r="D97" s="6">
        <v>2086.36</v>
      </c>
      <c r="E97" s="6">
        <f t="shared" si="2"/>
        <v>2413.64</v>
      </c>
      <c r="F97" s="11">
        <f t="shared" si="3"/>
        <v>0.46363555555555558</v>
      </c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1:17" x14ac:dyDescent="0.25">
      <c r="A98" s="4" t="s">
        <v>317</v>
      </c>
      <c r="B98" t="s">
        <v>318</v>
      </c>
      <c r="C98" s="6">
        <v>4000</v>
      </c>
      <c r="D98" s="6">
        <v>0</v>
      </c>
      <c r="E98" s="6">
        <f t="shared" si="2"/>
        <v>4000</v>
      </c>
      <c r="F98" s="11">
        <f t="shared" si="3"/>
        <v>0</v>
      </c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1:17" x14ac:dyDescent="0.25">
      <c r="A99" s="4" t="s">
        <v>319</v>
      </c>
      <c r="B99" t="s">
        <v>320</v>
      </c>
      <c r="C99" s="6">
        <v>400</v>
      </c>
      <c r="D99" s="6">
        <v>420</v>
      </c>
      <c r="E99" s="6">
        <f t="shared" si="2"/>
        <v>-20</v>
      </c>
      <c r="F99" s="11">
        <f t="shared" si="3"/>
        <v>1.05</v>
      </c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1:17" x14ac:dyDescent="0.25">
      <c r="A100" s="4" t="s">
        <v>321</v>
      </c>
      <c r="B100" t="s">
        <v>322</v>
      </c>
      <c r="C100" s="6">
        <v>65800</v>
      </c>
      <c r="D100" s="6">
        <v>38931.82</v>
      </c>
      <c r="E100" s="6">
        <f t="shared" si="2"/>
        <v>26868.18</v>
      </c>
      <c r="F100" s="11">
        <f t="shared" si="3"/>
        <v>0.59166899696048636</v>
      </c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1:17" x14ac:dyDescent="0.25">
      <c r="A101" s="4" t="s">
        <v>323</v>
      </c>
      <c r="B101" t="s">
        <v>280</v>
      </c>
      <c r="C101" s="6">
        <v>4000</v>
      </c>
      <c r="D101" s="6">
        <v>1360.31</v>
      </c>
      <c r="E101" s="6">
        <f t="shared" si="2"/>
        <v>2639.69</v>
      </c>
      <c r="F101" s="11">
        <f t="shared" si="3"/>
        <v>0.34007749999999998</v>
      </c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1:17" x14ac:dyDescent="0.25">
      <c r="A102" s="4" t="s">
        <v>324</v>
      </c>
      <c r="B102" t="s">
        <v>198</v>
      </c>
      <c r="C102" s="6">
        <v>5462</v>
      </c>
      <c r="D102" s="6">
        <v>3109.95</v>
      </c>
      <c r="E102" s="6">
        <f t="shared" si="2"/>
        <v>2352.0500000000002</v>
      </c>
      <c r="F102" s="11">
        <f t="shared" si="3"/>
        <v>0.56937934822409375</v>
      </c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1:17" x14ac:dyDescent="0.25">
      <c r="A103" s="4" t="s">
        <v>325</v>
      </c>
      <c r="B103" t="s">
        <v>166</v>
      </c>
      <c r="C103" s="6">
        <v>4000</v>
      </c>
      <c r="D103" s="6">
        <v>2283.7399999999998</v>
      </c>
      <c r="E103" s="6">
        <f t="shared" si="2"/>
        <v>1716.2600000000002</v>
      </c>
      <c r="F103" s="11">
        <f t="shared" si="3"/>
        <v>0.57093499999999997</v>
      </c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1:17" x14ac:dyDescent="0.25">
      <c r="A104" s="4" t="s">
        <v>326</v>
      </c>
      <c r="B104" t="s">
        <v>327</v>
      </c>
      <c r="C104" s="6">
        <v>1600</v>
      </c>
      <c r="D104" s="6">
        <v>0</v>
      </c>
      <c r="E104" s="6">
        <f t="shared" si="2"/>
        <v>1600</v>
      </c>
      <c r="F104" s="11">
        <f t="shared" si="3"/>
        <v>0</v>
      </c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1:17" x14ac:dyDescent="0.25">
      <c r="A105" s="4" t="s">
        <v>328</v>
      </c>
      <c r="B105" t="s">
        <v>168</v>
      </c>
      <c r="C105" s="6">
        <v>12550</v>
      </c>
      <c r="D105" s="6">
        <v>7601.88</v>
      </c>
      <c r="E105" s="6">
        <f t="shared" si="2"/>
        <v>4948.12</v>
      </c>
      <c r="F105" s="11">
        <f t="shared" si="3"/>
        <v>0.60572749003984061</v>
      </c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1:17" x14ac:dyDescent="0.25">
      <c r="A106" s="4" t="s">
        <v>329</v>
      </c>
      <c r="B106" t="s">
        <v>330</v>
      </c>
      <c r="C106" s="6">
        <v>10000</v>
      </c>
      <c r="D106" s="6">
        <v>0</v>
      </c>
      <c r="E106" s="6">
        <f t="shared" si="2"/>
        <v>10000</v>
      </c>
      <c r="F106" s="11">
        <f t="shared" si="3"/>
        <v>0</v>
      </c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1:17" x14ac:dyDescent="0.25">
      <c r="A107" s="4" t="s">
        <v>331</v>
      </c>
      <c r="B107" t="s">
        <v>212</v>
      </c>
      <c r="C107" s="6">
        <v>2500</v>
      </c>
      <c r="D107" s="6">
        <v>2157.89</v>
      </c>
      <c r="E107" s="6">
        <f t="shared" si="2"/>
        <v>342.11000000000013</v>
      </c>
      <c r="F107" s="11">
        <f t="shared" si="3"/>
        <v>0.86315599999999992</v>
      </c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1:17" x14ac:dyDescent="0.25">
      <c r="A108" s="4" t="s">
        <v>332</v>
      </c>
      <c r="B108" t="s">
        <v>174</v>
      </c>
      <c r="C108" s="6">
        <v>2800</v>
      </c>
      <c r="D108" s="6">
        <v>1846.85</v>
      </c>
      <c r="E108" s="6">
        <f t="shared" si="2"/>
        <v>953.15000000000009</v>
      </c>
      <c r="F108" s="11">
        <f t="shared" si="3"/>
        <v>0.65958928571428566</v>
      </c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1:17" x14ac:dyDescent="0.25">
      <c r="A109" s="4" t="s">
        <v>333</v>
      </c>
      <c r="B109" t="s">
        <v>334</v>
      </c>
      <c r="C109" s="6">
        <v>6000</v>
      </c>
      <c r="D109" s="6">
        <v>6687.99</v>
      </c>
      <c r="E109" s="6">
        <f t="shared" si="2"/>
        <v>-687.98999999999978</v>
      </c>
      <c r="F109" s="11">
        <f t="shared" si="3"/>
        <v>1.114665</v>
      </c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1:17" x14ac:dyDescent="0.25">
      <c r="A110" s="4" t="s">
        <v>335</v>
      </c>
      <c r="B110" t="s">
        <v>180</v>
      </c>
      <c r="C110" s="6">
        <v>4000</v>
      </c>
      <c r="D110" s="6">
        <v>4440</v>
      </c>
      <c r="E110" s="6">
        <f t="shared" si="2"/>
        <v>-440</v>
      </c>
      <c r="F110" s="11">
        <f t="shared" si="3"/>
        <v>1.1100000000000001</v>
      </c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1:17" x14ac:dyDescent="0.25">
      <c r="A111" s="4" t="s">
        <v>336</v>
      </c>
      <c r="B111" t="s">
        <v>188</v>
      </c>
      <c r="C111" s="6">
        <v>500</v>
      </c>
      <c r="D111" s="6">
        <v>0</v>
      </c>
      <c r="E111" s="6">
        <f t="shared" si="2"/>
        <v>500</v>
      </c>
      <c r="F111" s="11">
        <f t="shared" si="3"/>
        <v>0</v>
      </c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1:17" x14ac:dyDescent="0.25">
      <c r="A112" s="4" t="s">
        <v>337</v>
      </c>
      <c r="B112" t="s">
        <v>190</v>
      </c>
      <c r="C112" s="6">
        <v>19000</v>
      </c>
      <c r="D112" s="6">
        <v>21369.93</v>
      </c>
      <c r="E112" s="6">
        <f t="shared" si="2"/>
        <v>-2369.9300000000003</v>
      </c>
      <c r="F112" s="11">
        <f t="shared" si="3"/>
        <v>1.1247331578947368</v>
      </c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1:17" x14ac:dyDescent="0.25">
      <c r="A113" s="4" t="s">
        <v>338</v>
      </c>
      <c r="B113" t="s">
        <v>192</v>
      </c>
      <c r="C113" s="6">
        <v>1500</v>
      </c>
      <c r="D113" s="6">
        <v>315.87</v>
      </c>
      <c r="E113" s="6">
        <f t="shared" si="2"/>
        <v>1184.1300000000001</v>
      </c>
      <c r="F113" s="11">
        <f t="shared" si="3"/>
        <v>0.21057999999999999</v>
      </c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1:17" x14ac:dyDescent="0.25">
      <c r="A114" s="4" t="s">
        <v>339</v>
      </c>
      <c r="B114" t="s">
        <v>340</v>
      </c>
      <c r="C114" s="6">
        <v>1500</v>
      </c>
      <c r="D114" s="6">
        <v>827.98</v>
      </c>
      <c r="E114" s="6">
        <f t="shared" si="2"/>
        <v>672.02</v>
      </c>
      <c r="F114" s="11">
        <f t="shared" si="3"/>
        <v>0.55198666666666663</v>
      </c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1:17" x14ac:dyDescent="0.25">
      <c r="A115" s="4" t="s">
        <v>341</v>
      </c>
      <c r="B115" t="s">
        <v>342</v>
      </c>
      <c r="C115" s="6">
        <v>2500</v>
      </c>
      <c r="D115" s="6">
        <v>1365.67</v>
      </c>
      <c r="E115" s="6">
        <f t="shared" si="2"/>
        <v>1134.33</v>
      </c>
      <c r="F115" s="11">
        <f t="shared" si="3"/>
        <v>0.54626799999999998</v>
      </c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1:17" x14ac:dyDescent="0.25">
      <c r="A116" s="4" t="s">
        <v>343</v>
      </c>
      <c r="B116" t="s">
        <v>344</v>
      </c>
      <c r="C116" s="6">
        <v>4000</v>
      </c>
      <c r="D116" s="6">
        <v>3057.47</v>
      </c>
      <c r="E116" s="6">
        <f t="shared" si="2"/>
        <v>942.5300000000002</v>
      </c>
      <c r="F116" s="11">
        <f t="shared" si="3"/>
        <v>0.76436749999999998</v>
      </c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1:17" x14ac:dyDescent="0.25">
      <c r="A117" s="4" t="s">
        <v>345</v>
      </c>
      <c r="B117" t="s">
        <v>246</v>
      </c>
      <c r="C117" s="6">
        <v>750</v>
      </c>
      <c r="D117" s="6">
        <v>82.1</v>
      </c>
      <c r="E117" s="6">
        <f t="shared" si="2"/>
        <v>667.9</v>
      </c>
      <c r="F117" s="11">
        <f t="shared" si="3"/>
        <v>0.10946666666666666</v>
      </c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1:17" x14ac:dyDescent="0.25">
      <c r="A118" s="4" t="s">
        <v>346</v>
      </c>
      <c r="B118" t="s">
        <v>347</v>
      </c>
      <c r="C118" s="6">
        <v>2700</v>
      </c>
      <c r="D118" s="6">
        <v>0</v>
      </c>
      <c r="E118" s="6">
        <f t="shared" si="2"/>
        <v>2700</v>
      </c>
      <c r="F118" s="11">
        <f t="shared" si="3"/>
        <v>0</v>
      </c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1:17" x14ac:dyDescent="0.25">
      <c r="A119" s="4" t="s">
        <v>348</v>
      </c>
      <c r="B119" t="s">
        <v>349</v>
      </c>
      <c r="C119" s="6">
        <v>0</v>
      </c>
      <c r="D119" s="6">
        <v>16710.240000000002</v>
      </c>
      <c r="E119" s="6">
        <f t="shared" si="2"/>
        <v>-16710.240000000002</v>
      </c>
      <c r="F119" s="11" t="e">
        <f t="shared" si="3"/>
        <v>#DIV/0!</v>
      </c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1:17" x14ac:dyDescent="0.25">
      <c r="A120" s="4" t="s">
        <v>350</v>
      </c>
      <c r="B120" t="s">
        <v>351</v>
      </c>
      <c r="C120" s="6">
        <v>37700</v>
      </c>
      <c r="D120" s="6">
        <v>24733.56</v>
      </c>
      <c r="E120" s="6">
        <f t="shared" si="2"/>
        <v>12966.439999999999</v>
      </c>
      <c r="F120" s="11">
        <f t="shared" si="3"/>
        <v>0.65606259946949608</v>
      </c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1:17" x14ac:dyDescent="0.25">
      <c r="A121" s="4" t="s">
        <v>352</v>
      </c>
      <c r="B121" t="s">
        <v>280</v>
      </c>
      <c r="C121" s="6">
        <v>2000</v>
      </c>
      <c r="D121" s="6">
        <v>2697.88</v>
      </c>
      <c r="E121" s="6">
        <f t="shared" si="2"/>
        <v>-697.88000000000011</v>
      </c>
      <c r="F121" s="11">
        <f t="shared" si="3"/>
        <v>1.34894</v>
      </c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1:17" x14ac:dyDescent="0.25">
      <c r="A122" s="4" t="s">
        <v>353</v>
      </c>
      <c r="B122" t="s">
        <v>198</v>
      </c>
      <c r="C122" s="6">
        <v>3050</v>
      </c>
      <c r="D122" s="6">
        <v>2137.5100000000002</v>
      </c>
      <c r="E122" s="6">
        <f t="shared" si="2"/>
        <v>912.48999999999978</v>
      </c>
      <c r="F122" s="11">
        <f t="shared" si="3"/>
        <v>0.70082295081967216</v>
      </c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1:17" x14ac:dyDescent="0.25">
      <c r="A123" s="4" t="s">
        <v>354</v>
      </c>
      <c r="B123" t="s">
        <v>166</v>
      </c>
      <c r="C123" s="6">
        <v>2200</v>
      </c>
      <c r="D123" s="6">
        <v>1552.72</v>
      </c>
      <c r="E123" s="6">
        <f t="shared" si="2"/>
        <v>647.28</v>
      </c>
      <c r="F123" s="11">
        <f t="shared" si="3"/>
        <v>0.70578181818181818</v>
      </c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1:17" x14ac:dyDescent="0.25">
      <c r="A124" s="4" t="s">
        <v>355</v>
      </c>
      <c r="B124" t="s">
        <v>168</v>
      </c>
      <c r="C124" s="6">
        <v>8365</v>
      </c>
      <c r="D124" s="6">
        <v>5528.64</v>
      </c>
      <c r="E124" s="6">
        <f t="shared" si="2"/>
        <v>2836.3599999999997</v>
      </c>
      <c r="F124" s="11">
        <f t="shared" si="3"/>
        <v>0.66092528392109984</v>
      </c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1:17" x14ac:dyDescent="0.25">
      <c r="A125" s="4" t="s">
        <v>356</v>
      </c>
      <c r="B125" t="s">
        <v>212</v>
      </c>
      <c r="C125" s="6">
        <v>550</v>
      </c>
      <c r="D125" s="6">
        <v>359.81</v>
      </c>
      <c r="E125" s="6">
        <f t="shared" si="2"/>
        <v>190.19</v>
      </c>
      <c r="F125" s="11">
        <f t="shared" si="3"/>
        <v>0.6542</v>
      </c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1:17" x14ac:dyDescent="0.25">
      <c r="A126" s="4" t="s">
        <v>357</v>
      </c>
      <c r="B126" t="s">
        <v>174</v>
      </c>
      <c r="C126" s="6">
        <v>500</v>
      </c>
      <c r="D126" s="6">
        <v>423.51</v>
      </c>
      <c r="E126" s="6">
        <f t="shared" si="2"/>
        <v>76.490000000000009</v>
      </c>
      <c r="F126" s="11">
        <f t="shared" si="3"/>
        <v>0.84702</v>
      </c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1:17" x14ac:dyDescent="0.25">
      <c r="A127" s="4" t="s">
        <v>358</v>
      </c>
      <c r="B127" t="s">
        <v>359</v>
      </c>
      <c r="C127" s="6">
        <v>5400</v>
      </c>
      <c r="D127" s="6">
        <v>4237.72</v>
      </c>
      <c r="E127" s="6">
        <f t="shared" si="2"/>
        <v>1162.2799999999997</v>
      </c>
      <c r="F127" s="11">
        <f t="shared" si="3"/>
        <v>0.784762962962963</v>
      </c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1:17" x14ac:dyDescent="0.25">
      <c r="A128" s="4" t="s">
        <v>360</v>
      </c>
      <c r="B128" t="s">
        <v>180</v>
      </c>
      <c r="C128" s="6">
        <v>200</v>
      </c>
      <c r="D128" s="6">
        <v>200</v>
      </c>
      <c r="E128" s="6">
        <f t="shared" si="2"/>
        <v>0</v>
      </c>
      <c r="F128" s="11">
        <f t="shared" si="3"/>
        <v>1</v>
      </c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1:17" x14ac:dyDescent="0.25">
      <c r="A129" s="4" t="s">
        <v>361</v>
      </c>
      <c r="B129" t="s">
        <v>188</v>
      </c>
      <c r="C129" s="6">
        <v>0</v>
      </c>
      <c r="D129" s="6">
        <v>15</v>
      </c>
      <c r="E129" s="6">
        <f t="shared" si="2"/>
        <v>-15</v>
      </c>
      <c r="F129" s="11" t="e">
        <f t="shared" si="3"/>
        <v>#DIV/0!</v>
      </c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1:17" x14ac:dyDescent="0.25">
      <c r="A130" s="4" t="s">
        <v>362</v>
      </c>
      <c r="B130" t="s">
        <v>190</v>
      </c>
      <c r="C130" s="6">
        <v>750</v>
      </c>
      <c r="D130" s="6">
        <v>804.67</v>
      </c>
      <c r="E130" s="6">
        <f t="shared" si="2"/>
        <v>-54.669999999999959</v>
      </c>
      <c r="F130" s="11">
        <f t="shared" si="3"/>
        <v>1.0728933333333333</v>
      </c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1:17" x14ac:dyDescent="0.25">
      <c r="A131" s="4" t="s">
        <v>363</v>
      </c>
      <c r="B131" t="s">
        <v>192</v>
      </c>
      <c r="C131" s="6">
        <v>300</v>
      </c>
      <c r="D131" s="6">
        <v>326.55</v>
      </c>
      <c r="E131" s="6">
        <f t="shared" si="2"/>
        <v>-26.550000000000011</v>
      </c>
      <c r="F131" s="11">
        <f t="shared" si="3"/>
        <v>1.0885</v>
      </c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1:17" x14ac:dyDescent="0.25">
      <c r="A132" s="4" t="s">
        <v>364</v>
      </c>
      <c r="B132" t="s">
        <v>340</v>
      </c>
      <c r="C132" s="6">
        <v>801000</v>
      </c>
      <c r="D132" s="6">
        <v>702454.82</v>
      </c>
      <c r="E132" s="6">
        <f t="shared" ref="E132:E195" si="4">C132-D132</f>
        <v>98545.180000000051</v>
      </c>
      <c r="F132" s="11">
        <f t="shared" ref="F132:F195" si="5">D132/C132</f>
        <v>0.87697230961298367</v>
      </c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1:17" x14ac:dyDescent="0.25">
      <c r="A133" s="4" t="s">
        <v>365</v>
      </c>
      <c r="B133" t="s">
        <v>342</v>
      </c>
      <c r="C133" s="6">
        <v>500</v>
      </c>
      <c r="D133" s="6">
        <v>0</v>
      </c>
      <c r="E133" s="6">
        <f t="shared" si="4"/>
        <v>500</v>
      </c>
      <c r="F133" s="11">
        <f t="shared" si="5"/>
        <v>0</v>
      </c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1:17" x14ac:dyDescent="0.25">
      <c r="A134" s="4" t="s">
        <v>366</v>
      </c>
      <c r="B134" t="s">
        <v>367</v>
      </c>
      <c r="C134" s="6">
        <v>3500</v>
      </c>
      <c r="D134" s="6">
        <v>1289.27</v>
      </c>
      <c r="E134" s="6">
        <f t="shared" si="4"/>
        <v>2210.73</v>
      </c>
      <c r="F134" s="11">
        <f t="shared" si="5"/>
        <v>0.36836285714285716</v>
      </c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1:17" x14ac:dyDescent="0.25">
      <c r="A135" s="4" t="s">
        <v>368</v>
      </c>
      <c r="B135" t="s">
        <v>369</v>
      </c>
      <c r="C135" s="6">
        <v>3500</v>
      </c>
      <c r="D135" s="6">
        <v>37922.15</v>
      </c>
      <c r="E135" s="6">
        <f t="shared" si="4"/>
        <v>-34422.15</v>
      </c>
      <c r="F135" s="11">
        <f t="shared" si="5"/>
        <v>10.834900000000001</v>
      </c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1:17" x14ac:dyDescent="0.25">
      <c r="A136" s="4" t="s">
        <v>370</v>
      </c>
      <c r="B136" t="s">
        <v>371</v>
      </c>
      <c r="C136" s="6">
        <v>11000</v>
      </c>
      <c r="D136" s="6">
        <v>7923.57</v>
      </c>
      <c r="E136" s="6">
        <f t="shared" si="4"/>
        <v>3076.4300000000003</v>
      </c>
      <c r="F136" s="11">
        <f t="shared" si="5"/>
        <v>0.72032454545454538</v>
      </c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1:17" x14ac:dyDescent="0.25">
      <c r="A137" s="4" t="s">
        <v>100</v>
      </c>
      <c r="B137" t="s">
        <v>101</v>
      </c>
      <c r="C137" s="6">
        <v>1000</v>
      </c>
      <c r="D137" s="6">
        <v>1438.74</v>
      </c>
      <c r="E137" s="6">
        <f t="shared" si="4"/>
        <v>-438.74</v>
      </c>
      <c r="F137" s="11">
        <f t="shared" si="5"/>
        <v>1.4387399999999999</v>
      </c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1:17" x14ac:dyDescent="0.25">
      <c r="A138" s="4" t="s">
        <v>102</v>
      </c>
      <c r="B138" t="s">
        <v>103</v>
      </c>
      <c r="C138" s="6">
        <v>363465</v>
      </c>
      <c r="D138" s="6">
        <v>327709.17</v>
      </c>
      <c r="E138" s="6">
        <f t="shared" si="4"/>
        <v>35755.830000000016</v>
      </c>
      <c r="F138" s="11">
        <f t="shared" si="5"/>
        <v>0.90162510833230158</v>
      </c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1:17" x14ac:dyDescent="0.25">
      <c r="A139" s="4" t="s">
        <v>104</v>
      </c>
      <c r="B139" t="s">
        <v>105</v>
      </c>
      <c r="C139" s="6">
        <v>7500</v>
      </c>
      <c r="D139" s="6">
        <v>8010</v>
      </c>
      <c r="E139" s="6">
        <f t="shared" si="4"/>
        <v>-510</v>
      </c>
      <c r="F139" s="11">
        <f t="shared" si="5"/>
        <v>1.0680000000000001</v>
      </c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1:17" x14ac:dyDescent="0.25">
      <c r="A140" s="4" t="s">
        <v>372</v>
      </c>
      <c r="B140" t="s">
        <v>373</v>
      </c>
      <c r="C140" s="6">
        <v>54170</v>
      </c>
      <c r="D140" s="6">
        <v>39512.17</v>
      </c>
      <c r="E140" s="6">
        <f t="shared" si="4"/>
        <v>14657.830000000002</v>
      </c>
      <c r="F140" s="11">
        <f t="shared" si="5"/>
        <v>0.72941055935019383</v>
      </c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1:17" x14ac:dyDescent="0.25">
      <c r="A141" s="4" t="s">
        <v>374</v>
      </c>
      <c r="B141" t="s">
        <v>198</v>
      </c>
      <c r="C141" s="6">
        <v>4235</v>
      </c>
      <c r="D141" s="6">
        <v>3022.76</v>
      </c>
      <c r="E141" s="6">
        <f t="shared" si="4"/>
        <v>1212.2399999999998</v>
      </c>
      <c r="F141" s="11">
        <f t="shared" si="5"/>
        <v>0.71375678866587966</v>
      </c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1:17" x14ac:dyDescent="0.25">
      <c r="A142" s="4" t="s">
        <v>375</v>
      </c>
      <c r="B142" t="s">
        <v>166</v>
      </c>
      <c r="C142" s="6">
        <v>3080</v>
      </c>
      <c r="D142" s="6">
        <v>2236.54</v>
      </c>
      <c r="E142" s="6">
        <f t="shared" si="4"/>
        <v>843.46</v>
      </c>
      <c r="F142" s="11">
        <f t="shared" si="5"/>
        <v>0.7261493506493506</v>
      </c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1:17" x14ac:dyDescent="0.25">
      <c r="A143" s="4" t="s">
        <v>376</v>
      </c>
      <c r="B143" t="s">
        <v>168</v>
      </c>
      <c r="C143" s="6">
        <v>9195</v>
      </c>
      <c r="D143" s="6">
        <v>6211.39</v>
      </c>
      <c r="E143" s="6">
        <f t="shared" si="4"/>
        <v>2983.6099999999997</v>
      </c>
      <c r="F143" s="11">
        <f t="shared" si="5"/>
        <v>0.67551821642196852</v>
      </c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1:17" x14ac:dyDescent="0.25">
      <c r="A144" s="4" t="s">
        <v>377</v>
      </c>
      <c r="B144" t="s">
        <v>209</v>
      </c>
      <c r="C144" s="6">
        <v>500</v>
      </c>
      <c r="D144" s="6">
        <v>3420.14</v>
      </c>
      <c r="E144" s="6">
        <f t="shared" si="4"/>
        <v>-2920.14</v>
      </c>
      <c r="F144" s="11">
        <f t="shared" si="5"/>
        <v>6.8402799999999999</v>
      </c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1:17" x14ac:dyDescent="0.25">
      <c r="A145" s="4" t="s">
        <v>378</v>
      </c>
      <c r="B145" t="s">
        <v>379</v>
      </c>
      <c r="C145" s="6">
        <v>2500</v>
      </c>
      <c r="D145" s="6">
        <v>514.99</v>
      </c>
      <c r="E145" s="6">
        <f t="shared" si="4"/>
        <v>1985.01</v>
      </c>
      <c r="F145" s="11">
        <f t="shared" si="5"/>
        <v>0.20599600000000001</v>
      </c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1:17" x14ac:dyDescent="0.25">
      <c r="A146" s="4" t="s">
        <v>380</v>
      </c>
      <c r="B146" t="s">
        <v>381</v>
      </c>
      <c r="C146" s="6">
        <v>750</v>
      </c>
      <c r="D146" s="6">
        <v>150</v>
      </c>
      <c r="E146" s="6">
        <f t="shared" si="4"/>
        <v>600</v>
      </c>
      <c r="F146" s="11">
        <f t="shared" si="5"/>
        <v>0.2</v>
      </c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1:17" x14ac:dyDescent="0.25">
      <c r="A147" s="4" t="s">
        <v>382</v>
      </c>
      <c r="B147" t="s">
        <v>212</v>
      </c>
      <c r="C147" s="6">
        <v>1000</v>
      </c>
      <c r="D147" s="6">
        <v>359.81</v>
      </c>
      <c r="E147" s="6">
        <f t="shared" si="4"/>
        <v>640.19000000000005</v>
      </c>
      <c r="F147" s="11">
        <f t="shared" si="5"/>
        <v>0.35981000000000002</v>
      </c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1:17" x14ac:dyDescent="0.25">
      <c r="A148" s="4" t="s">
        <v>383</v>
      </c>
      <c r="B148" t="s">
        <v>180</v>
      </c>
      <c r="C148" s="6">
        <v>100</v>
      </c>
      <c r="D148" s="6">
        <v>100</v>
      </c>
      <c r="E148" s="6">
        <f t="shared" si="4"/>
        <v>0</v>
      </c>
      <c r="F148" s="11">
        <f t="shared" si="5"/>
        <v>1</v>
      </c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1:17" x14ac:dyDescent="0.25">
      <c r="A149" s="4" t="s">
        <v>384</v>
      </c>
      <c r="B149" t="s">
        <v>385</v>
      </c>
      <c r="C149" s="6">
        <v>39082</v>
      </c>
      <c r="D149" s="6">
        <v>39082</v>
      </c>
      <c r="E149" s="6">
        <f t="shared" si="4"/>
        <v>0</v>
      </c>
      <c r="F149" s="11">
        <f t="shared" si="5"/>
        <v>1</v>
      </c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1:17" x14ac:dyDescent="0.25">
      <c r="A150" s="4" t="s">
        <v>386</v>
      </c>
      <c r="B150" t="s">
        <v>387</v>
      </c>
      <c r="C150" s="6">
        <v>5000</v>
      </c>
      <c r="D150" s="6">
        <v>0</v>
      </c>
      <c r="E150" s="6">
        <f t="shared" si="4"/>
        <v>5000</v>
      </c>
      <c r="F150" s="11">
        <f t="shared" si="5"/>
        <v>0</v>
      </c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1:17" x14ac:dyDescent="0.25">
      <c r="A151" s="4" t="s">
        <v>388</v>
      </c>
      <c r="B151" t="s">
        <v>389</v>
      </c>
      <c r="C151" s="6">
        <v>3000</v>
      </c>
      <c r="D151" s="6">
        <v>-930</v>
      </c>
      <c r="E151" s="6">
        <f t="shared" si="4"/>
        <v>3930</v>
      </c>
      <c r="F151" s="11">
        <f t="shared" si="5"/>
        <v>-0.31</v>
      </c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1:17" x14ac:dyDescent="0.25">
      <c r="A152" s="4" t="s">
        <v>390</v>
      </c>
      <c r="B152" t="s">
        <v>391</v>
      </c>
      <c r="C152" s="6">
        <v>5000</v>
      </c>
      <c r="D152" s="6">
        <v>1041.54</v>
      </c>
      <c r="E152" s="6">
        <f t="shared" si="4"/>
        <v>3958.46</v>
      </c>
      <c r="F152" s="11">
        <f t="shared" si="5"/>
        <v>0.20830799999999999</v>
      </c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1:17" x14ac:dyDescent="0.25">
      <c r="A153" s="4" t="s">
        <v>392</v>
      </c>
      <c r="B153" t="s">
        <v>393</v>
      </c>
      <c r="C153" s="6">
        <v>5000</v>
      </c>
      <c r="D153" s="6">
        <v>5000</v>
      </c>
      <c r="E153" s="6">
        <f t="shared" si="4"/>
        <v>0</v>
      </c>
      <c r="F153" s="11">
        <f t="shared" si="5"/>
        <v>1</v>
      </c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1:17" x14ac:dyDescent="0.25">
      <c r="A154" s="4" t="s">
        <v>394</v>
      </c>
      <c r="B154" t="s">
        <v>395</v>
      </c>
      <c r="C154" s="6">
        <v>60000</v>
      </c>
      <c r="D154" s="6">
        <v>15536.16</v>
      </c>
      <c r="E154" s="6">
        <f t="shared" si="4"/>
        <v>44463.839999999997</v>
      </c>
      <c r="F154" s="11">
        <f t="shared" si="5"/>
        <v>0.258936</v>
      </c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1:17" x14ac:dyDescent="0.25">
      <c r="A155" s="4" t="s">
        <v>396</v>
      </c>
      <c r="B155" t="s">
        <v>397</v>
      </c>
      <c r="C155" s="6">
        <v>15000</v>
      </c>
      <c r="D155" s="6">
        <v>0</v>
      </c>
      <c r="E155" s="6">
        <f t="shared" si="4"/>
        <v>15000</v>
      </c>
      <c r="F155" s="11">
        <f t="shared" si="5"/>
        <v>0</v>
      </c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1:17" x14ac:dyDescent="0.25">
      <c r="A156" s="4" t="s">
        <v>398</v>
      </c>
      <c r="B156" t="s">
        <v>399</v>
      </c>
      <c r="C156" s="6">
        <v>5000</v>
      </c>
      <c r="D156" s="6">
        <v>-5431.85</v>
      </c>
      <c r="E156" s="6">
        <f t="shared" si="4"/>
        <v>10431.85</v>
      </c>
      <c r="F156" s="11">
        <f t="shared" si="5"/>
        <v>-1.0863700000000001</v>
      </c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1:17" x14ac:dyDescent="0.25">
      <c r="A157" s="4" t="s">
        <v>400</v>
      </c>
      <c r="B157" t="s">
        <v>401</v>
      </c>
      <c r="C157" s="6">
        <v>10000</v>
      </c>
      <c r="D157" s="6">
        <v>9385.83</v>
      </c>
      <c r="E157" s="6">
        <f t="shared" si="4"/>
        <v>614.17000000000007</v>
      </c>
      <c r="F157" s="11">
        <f t="shared" si="5"/>
        <v>0.93858299999999995</v>
      </c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1:17" x14ac:dyDescent="0.25">
      <c r="A158" s="4" t="s">
        <v>402</v>
      </c>
      <c r="B158" t="s">
        <v>403</v>
      </c>
      <c r="C158" s="6">
        <v>3500</v>
      </c>
      <c r="D158" s="6">
        <v>0</v>
      </c>
      <c r="E158" s="6">
        <f t="shared" si="4"/>
        <v>3500</v>
      </c>
      <c r="F158" s="11">
        <f t="shared" si="5"/>
        <v>0</v>
      </c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1:17" x14ac:dyDescent="0.25">
      <c r="A159" s="4" t="s">
        <v>404</v>
      </c>
      <c r="B159" t="s">
        <v>405</v>
      </c>
      <c r="C159" s="6">
        <v>145853</v>
      </c>
      <c r="D159" s="6">
        <v>0</v>
      </c>
      <c r="E159" s="6">
        <f t="shared" si="4"/>
        <v>145853</v>
      </c>
      <c r="F159" s="11">
        <f t="shared" si="5"/>
        <v>0</v>
      </c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1:17" x14ac:dyDescent="0.25">
      <c r="A160" s="4" t="s">
        <v>106</v>
      </c>
      <c r="B160" t="s">
        <v>107</v>
      </c>
      <c r="C160" s="6">
        <v>212184</v>
      </c>
      <c r="D160" s="6">
        <v>166447.4</v>
      </c>
      <c r="E160" s="6">
        <f t="shared" si="4"/>
        <v>45736.600000000006</v>
      </c>
      <c r="F160" s="11">
        <f t="shared" si="5"/>
        <v>0.78444840327263132</v>
      </c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1:17" x14ac:dyDescent="0.25">
      <c r="A161" s="4" t="s">
        <v>108</v>
      </c>
      <c r="B161" t="s">
        <v>26</v>
      </c>
      <c r="C161" s="6">
        <v>1000</v>
      </c>
      <c r="D161" s="6">
        <v>714.96</v>
      </c>
      <c r="E161" s="6">
        <f t="shared" si="4"/>
        <v>285.03999999999996</v>
      </c>
      <c r="F161" s="11">
        <f t="shared" si="5"/>
        <v>0.71496000000000004</v>
      </c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1:17" x14ac:dyDescent="0.25">
      <c r="A162" s="4" t="s">
        <v>406</v>
      </c>
      <c r="B162" t="s">
        <v>344</v>
      </c>
      <c r="C162" s="6">
        <v>198184</v>
      </c>
      <c r="D162" s="6">
        <v>171090</v>
      </c>
      <c r="E162" s="6">
        <f t="shared" si="4"/>
        <v>27094</v>
      </c>
      <c r="F162" s="11">
        <f t="shared" si="5"/>
        <v>0.86328866104226376</v>
      </c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1:17" x14ac:dyDescent="0.25">
      <c r="A163" s="4" t="s">
        <v>407</v>
      </c>
      <c r="B163" t="s">
        <v>408</v>
      </c>
      <c r="C163" s="6">
        <v>15000</v>
      </c>
      <c r="D163" s="6">
        <v>0</v>
      </c>
      <c r="E163" s="6">
        <f t="shared" si="4"/>
        <v>15000</v>
      </c>
      <c r="F163" s="11">
        <f t="shared" si="5"/>
        <v>0</v>
      </c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1:17" x14ac:dyDescent="0.25">
      <c r="A164" s="4" t="s">
        <v>109</v>
      </c>
      <c r="B164" t="s">
        <v>26</v>
      </c>
      <c r="C164" s="6">
        <v>120</v>
      </c>
      <c r="D164" s="6">
        <v>63.82</v>
      </c>
      <c r="E164" s="6">
        <f t="shared" si="4"/>
        <v>56.18</v>
      </c>
      <c r="F164" s="11">
        <f t="shared" si="5"/>
        <v>0.53183333333333338</v>
      </c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1:17" x14ac:dyDescent="0.25">
      <c r="A165" s="4" t="s">
        <v>110</v>
      </c>
      <c r="B165" t="s">
        <v>111</v>
      </c>
      <c r="C165" s="6">
        <v>60000</v>
      </c>
      <c r="D165" s="6">
        <v>51720.1</v>
      </c>
      <c r="E165" s="6">
        <f t="shared" si="4"/>
        <v>8279.9000000000015</v>
      </c>
      <c r="F165" s="11">
        <f t="shared" si="5"/>
        <v>0.86200166666666667</v>
      </c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1:17" x14ac:dyDescent="0.25">
      <c r="A166" s="4" t="s">
        <v>409</v>
      </c>
      <c r="B166" t="s">
        <v>410</v>
      </c>
      <c r="C166" s="6">
        <v>56000</v>
      </c>
      <c r="D166" s="6">
        <v>55208.480000000003</v>
      </c>
      <c r="E166" s="6">
        <f t="shared" si="4"/>
        <v>791.5199999999968</v>
      </c>
      <c r="F166" s="11">
        <f t="shared" si="5"/>
        <v>0.98586571428571435</v>
      </c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1:17" x14ac:dyDescent="0.25">
      <c r="A167" s="4" t="s">
        <v>112</v>
      </c>
      <c r="B167" t="s">
        <v>113</v>
      </c>
      <c r="C167" s="6">
        <v>0</v>
      </c>
      <c r="D167" s="6">
        <v>1.1299999999999999</v>
      </c>
      <c r="E167" s="6">
        <f t="shared" si="4"/>
        <v>-1.1299999999999999</v>
      </c>
      <c r="F167" s="11" t="e">
        <f t="shared" si="5"/>
        <v>#DIV/0!</v>
      </c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1:17" x14ac:dyDescent="0.25">
      <c r="A168" s="4" t="s">
        <v>411</v>
      </c>
      <c r="B168" t="s">
        <v>412</v>
      </c>
      <c r="C168" s="6">
        <v>0</v>
      </c>
      <c r="D168" s="6">
        <v>52800</v>
      </c>
      <c r="E168" s="6">
        <f t="shared" si="4"/>
        <v>-52800</v>
      </c>
      <c r="F168" s="11" t="e">
        <f t="shared" si="5"/>
        <v>#DIV/0!</v>
      </c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1:17" x14ac:dyDescent="0.25">
      <c r="A169" s="4" t="s">
        <v>114</v>
      </c>
      <c r="B169" t="s">
        <v>6</v>
      </c>
      <c r="C169" s="6">
        <v>300</v>
      </c>
      <c r="D169" s="6">
        <v>0</v>
      </c>
      <c r="E169" s="6">
        <f t="shared" si="4"/>
        <v>300</v>
      </c>
      <c r="F169" s="11">
        <f t="shared" si="5"/>
        <v>0</v>
      </c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1:17" x14ac:dyDescent="0.25">
      <c r="A170" s="4" t="s">
        <v>115</v>
      </c>
      <c r="B170" t="s">
        <v>12</v>
      </c>
      <c r="C170" s="6">
        <v>100</v>
      </c>
      <c r="D170" s="6">
        <v>0</v>
      </c>
      <c r="E170" s="6">
        <f t="shared" si="4"/>
        <v>100</v>
      </c>
      <c r="F170" s="11">
        <f t="shared" si="5"/>
        <v>0</v>
      </c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1:17" x14ac:dyDescent="0.25">
      <c r="A171" s="4" t="s">
        <v>116</v>
      </c>
      <c r="B171" t="s">
        <v>26</v>
      </c>
      <c r="C171" s="6">
        <v>5</v>
      </c>
      <c r="D171" s="6">
        <v>0.46</v>
      </c>
      <c r="E171" s="6">
        <f t="shared" si="4"/>
        <v>4.54</v>
      </c>
      <c r="F171" s="11">
        <f t="shared" si="5"/>
        <v>9.1999999999999998E-2</v>
      </c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1:17" x14ac:dyDescent="0.25">
      <c r="A172" s="4" t="s">
        <v>117</v>
      </c>
      <c r="B172" t="s">
        <v>113</v>
      </c>
      <c r="C172" s="6">
        <v>3</v>
      </c>
      <c r="D172" s="6">
        <v>1.72</v>
      </c>
      <c r="E172" s="6">
        <f t="shared" si="4"/>
        <v>1.28</v>
      </c>
      <c r="F172" s="11">
        <f t="shared" si="5"/>
        <v>0.57333333333333336</v>
      </c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1:17" x14ac:dyDescent="0.25">
      <c r="A173" s="4" t="s">
        <v>118</v>
      </c>
      <c r="B173" t="s">
        <v>119</v>
      </c>
      <c r="C173" s="6">
        <v>2006</v>
      </c>
      <c r="D173" s="6">
        <v>435.59</v>
      </c>
      <c r="E173" s="6">
        <f t="shared" si="4"/>
        <v>1570.41</v>
      </c>
      <c r="F173" s="11">
        <f t="shared" si="5"/>
        <v>0.21714356929212361</v>
      </c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1:17" x14ac:dyDescent="0.25">
      <c r="A174" s="4" t="s">
        <v>413</v>
      </c>
      <c r="B174" t="s">
        <v>414</v>
      </c>
      <c r="C174" s="6">
        <v>0</v>
      </c>
      <c r="D174" s="6">
        <v>135</v>
      </c>
      <c r="E174" s="6">
        <f t="shared" si="4"/>
        <v>-135</v>
      </c>
      <c r="F174" s="11" t="e">
        <f t="shared" si="5"/>
        <v>#DIV/0!</v>
      </c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1:17" x14ac:dyDescent="0.25">
      <c r="A175" s="4" t="s">
        <v>120</v>
      </c>
      <c r="B175" t="s">
        <v>113</v>
      </c>
      <c r="C175" s="6">
        <v>15</v>
      </c>
      <c r="D175" s="6">
        <v>11.8</v>
      </c>
      <c r="E175" s="6">
        <f t="shared" si="4"/>
        <v>3.1999999999999993</v>
      </c>
      <c r="F175" s="11">
        <f t="shared" si="5"/>
        <v>0.78666666666666674</v>
      </c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1:17" x14ac:dyDescent="0.25">
      <c r="A176" s="4" t="s">
        <v>121</v>
      </c>
      <c r="B176" t="s">
        <v>122</v>
      </c>
      <c r="C176" s="6">
        <v>2660</v>
      </c>
      <c r="D176" s="6">
        <v>409.61</v>
      </c>
      <c r="E176" s="6">
        <f t="shared" si="4"/>
        <v>2250.39</v>
      </c>
      <c r="F176" s="11">
        <f t="shared" si="5"/>
        <v>0.15398872180451129</v>
      </c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1:17" x14ac:dyDescent="0.25">
      <c r="A177" s="4" t="s">
        <v>415</v>
      </c>
      <c r="B177" t="s">
        <v>416</v>
      </c>
      <c r="C177" s="6">
        <v>7675</v>
      </c>
      <c r="D177" s="6">
        <v>0</v>
      </c>
      <c r="E177" s="6">
        <f t="shared" si="4"/>
        <v>7675</v>
      </c>
      <c r="F177" s="11">
        <f t="shared" si="5"/>
        <v>0</v>
      </c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1:17" x14ac:dyDescent="0.25">
      <c r="A178" s="4" t="s">
        <v>123</v>
      </c>
      <c r="B178" t="s">
        <v>26</v>
      </c>
      <c r="C178" s="6">
        <v>500</v>
      </c>
      <c r="D178" s="6">
        <v>273.20999999999998</v>
      </c>
      <c r="E178" s="6">
        <f t="shared" si="4"/>
        <v>226.79000000000002</v>
      </c>
      <c r="F178" s="11">
        <f t="shared" si="5"/>
        <v>0.54641999999999991</v>
      </c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1:17" x14ac:dyDescent="0.25">
      <c r="A179" s="4" t="s">
        <v>124</v>
      </c>
      <c r="B179" t="s">
        <v>28</v>
      </c>
      <c r="C179" s="6">
        <v>1000</v>
      </c>
      <c r="D179" s="6">
        <v>0</v>
      </c>
      <c r="E179" s="6">
        <f t="shared" si="4"/>
        <v>1000</v>
      </c>
      <c r="F179" s="11">
        <f t="shared" si="5"/>
        <v>0</v>
      </c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1:17" x14ac:dyDescent="0.25">
      <c r="A180" s="4" t="s">
        <v>125</v>
      </c>
      <c r="B180" t="s">
        <v>36</v>
      </c>
      <c r="C180" s="6">
        <v>250</v>
      </c>
      <c r="D180" s="6">
        <v>205</v>
      </c>
      <c r="E180" s="6">
        <f t="shared" si="4"/>
        <v>45</v>
      </c>
      <c r="F180" s="11">
        <f t="shared" si="5"/>
        <v>0.82</v>
      </c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1:17" x14ac:dyDescent="0.25">
      <c r="A181" s="4" t="s">
        <v>126</v>
      </c>
      <c r="B181" t="s">
        <v>127</v>
      </c>
      <c r="C181" s="6">
        <v>18000</v>
      </c>
      <c r="D181" s="6">
        <v>14777.81</v>
      </c>
      <c r="E181" s="6">
        <f t="shared" si="4"/>
        <v>3222.1900000000005</v>
      </c>
      <c r="F181" s="11">
        <f t="shared" si="5"/>
        <v>0.82098944444444444</v>
      </c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1:17" x14ac:dyDescent="0.25">
      <c r="A182" s="4" t="s">
        <v>128</v>
      </c>
      <c r="B182" t="s">
        <v>129</v>
      </c>
      <c r="C182" s="6">
        <v>628255</v>
      </c>
      <c r="D182" s="6">
        <v>474100.42</v>
      </c>
      <c r="E182" s="6">
        <f t="shared" si="4"/>
        <v>154154.58000000002</v>
      </c>
      <c r="F182" s="11">
        <f t="shared" si="5"/>
        <v>0.75463055606401852</v>
      </c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1:17" x14ac:dyDescent="0.25">
      <c r="A183" s="4" t="s">
        <v>130</v>
      </c>
      <c r="B183" t="s">
        <v>131</v>
      </c>
      <c r="C183" s="6">
        <v>237000</v>
      </c>
      <c r="D183" s="6">
        <v>161244.51</v>
      </c>
      <c r="E183" s="6">
        <f t="shared" si="4"/>
        <v>75755.489999999991</v>
      </c>
      <c r="F183" s="11">
        <f t="shared" si="5"/>
        <v>0.68035658227848106</v>
      </c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</row>
    <row r="184" spans="1:17" x14ac:dyDescent="0.25">
      <c r="A184" s="4" t="s">
        <v>132</v>
      </c>
      <c r="B184" t="s">
        <v>133</v>
      </c>
      <c r="C184" s="6">
        <v>6000</v>
      </c>
      <c r="D184" s="6">
        <v>5499.1</v>
      </c>
      <c r="E184" s="6">
        <f t="shared" si="4"/>
        <v>500.89999999999964</v>
      </c>
      <c r="F184" s="11">
        <f t="shared" si="5"/>
        <v>0.91651666666666676</v>
      </c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</row>
    <row r="185" spans="1:17" x14ac:dyDescent="0.25">
      <c r="A185" s="4" t="s">
        <v>134</v>
      </c>
      <c r="B185" t="s">
        <v>135</v>
      </c>
      <c r="C185" s="6">
        <v>25000</v>
      </c>
      <c r="D185" s="6">
        <v>20068.13</v>
      </c>
      <c r="E185" s="6">
        <f t="shared" si="4"/>
        <v>4931.869999999999</v>
      </c>
      <c r="F185" s="11">
        <f t="shared" si="5"/>
        <v>0.80272520000000003</v>
      </c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</row>
    <row r="186" spans="1:17" x14ac:dyDescent="0.25">
      <c r="A186" s="4" t="s">
        <v>136</v>
      </c>
      <c r="B186" t="s">
        <v>137</v>
      </c>
      <c r="C186" s="6">
        <v>298000</v>
      </c>
      <c r="D186" s="6">
        <v>232168.8</v>
      </c>
      <c r="E186" s="6">
        <f t="shared" si="4"/>
        <v>65831.200000000012</v>
      </c>
      <c r="F186" s="11">
        <f t="shared" si="5"/>
        <v>0.779089932885906</v>
      </c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</row>
    <row r="187" spans="1:17" x14ac:dyDescent="0.25">
      <c r="A187" s="4" t="s">
        <v>138</v>
      </c>
      <c r="B187" t="s">
        <v>139</v>
      </c>
      <c r="C187" s="6">
        <v>4000</v>
      </c>
      <c r="D187" s="6">
        <v>3954.09</v>
      </c>
      <c r="E187" s="6">
        <f t="shared" si="4"/>
        <v>45.909999999999854</v>
      </c>
      <c r="F187" s="11">
        <f t="shared" si="5"/>
        <v>0.98852250000000008</v>
      </c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</row>
    <row r="188" spans="1:17" x14ac:dyDescent="0.25">
      <c r="A188" s="4" t="s">
        <v>140</v>
      </c>
      <c r="B188" t="s">
        <v>141</v>
      </c>
      <c r="C188" s="6">
        <v>1000</v>
      </c>
      <c r="D188" s="6">
        <v>15299.75</v>
      </c>
      <c r="E188" s="6">
        <f t="shared" si="4"/>
        <v>-14299.75</v>
      </c>
      <c r="F188" s="11">
        <f t="shared" si="5"/>
        <v>15.29975</v>
      </c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</row>
    <row r="189" spans="1:17" x14ac:dyDescent="0.25">
      <c r="A189" s="4" t="s">
        <v>142</v>
      </c>
      <c r="B189" t="s">
        <v>143</v>
      </c>
      <c r="C189" s="6">
        <v>3000</v>
      </c>
      <c r="D189" s="6">
        <v>1647.2</v>
      </c>
      <c r="E189" s="6">
        <f t="shared" si="4"/>
        <v>1352.8</v>
      </c>
      <c r="F189" s="11">
        <f t="shared" si="5"/>
        <v>0.5490666666666667</v>
      </c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</row>
    <row r="190" spans="1:17" x14ac:dyDescent="0.25">
      <c r="A190" s="4" t="s">
        <v>144</v>
      </c>
      <c r="B190" t="s">
        <v>145</v>
      </c>
      <c r="C190" s="6">
        <v>4000</v>
      </c>
      <c r="D190" s="6">
        <v>2314.27</v>
      </c>
      <c r="E190" s="6">
        <f t="shared" si="4"/>
        <v>1685.73</v>
      </c>
      <c r="F190" s="11">
        <f t="shared" si="5"/>
        <v>0.57856750000000001</v>
      </c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</row>
    <row r="191" spans="1:17" x14ac:dyDescent="0.25">
      <c r="A191" s="4" t="s">
        <v>146</v>
      </c>
      <c r="B191" t="s">
        <v>147</v>
      </c>
      <c r="C191" s="6">
        <v>15000</v>
      </c>
      <c r="D191" s="6">
        <v>17125</v>
      </c>
      <c r="E191" s="6">
        <f t="shared" si="4"/>
        <v>-2125</v>
      </c>
      <c r="F191" s="11">
        <f t="shared" si="5"/>
        <v>1.1416666666666666</v>
      </c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2" spans="1:17" x14ac:dyDescent="0.25">
      <c r="A192" s="4" t="s">
        <v>148</v>
      </c>
      <c r="B192" t="s">
        <v>149</v>
      </c>
      <c r="C192" s="6">
        <v>3000</v>
      </c>
      <c r="D192" s="6">
        <v>4225</v>
      </c>
      <c r="E192" s="6">
        <f t="shared" si="4"/>
        <v>-1225</v>
      </c>
      <c r="F192" s="11">
        <f t="shared" si="5"/>
        <v>1.4083333333333334</v>
      </c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spans="1:17" x14ac:dyDescent="0.25">
      <c r="A193" s="4" t="s">
        <v>150</v>
      </c>
      <c r="B193" t="s">
        <v>151</v>
      </c>
      <c r="C193" s="6">
        <v>500</v>
      </c>
      <c r="D193" s="6">
        <v>35</v>
      </c>
      <c r="E193" s="6">
        <f t="shared" si="4"/>
        <v>465</v>
      </c>
      <c r="F193" s="11">
        <f t="shared" si="5"/>
        <v>7.0000000000000007E-2</v>
      </c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</row>
    <row r="194" spans="1:17" x14ac:dyDescent="0.25">
      <c r="A194" s="4" t="s">
        <v>152</v>
      </c>
      <c r="B194" t="s">
        <v>153</v>
      </c>
      <c r="C194" s="6">
        <v>1000</v>
      </c>
      <c r="D194" s="6">
        <v>-370.2</v>
      </c>
      <c r="E194" s="6">
        <f t="shared" si="4"/>
        <v>1370.2</v>
      </c>
      <c r="F194" s="11">
        <f t="shared" si="5"/>
        <v>-0.37019999999999997</v>
      </c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</row>
    <row r="195" spans="1:17" x14ac:dyDescent="0.25">
      <c r="A195" s="4" t="s">
        <v>417</v>
      </c>
      <c r="B195" t="s">
        <v>418</v>
      </c>
      <c r="C195" s="6">
        <v>158500</v>
      </c>
      <c r="D195" s="6">
        <v>86236.41</v>
      </c>
      <c r="E195" s="6">
        <f t="shared" si="4"/>
        <v>72263.59</v>
      </c>
      <c r="F195" s="11">
        <f t="shared" si="5"/>
        <v>0.54407829652996853</v>
      </c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</row>
    <row r="196" spans="1:17" x14ac:dyDescent="0.25">
      <c r="A196" s="4" t="s">
        <v>419</v>
      </c>
      <c r="B196" t="s">
        <v>280</v>
      </c>
      <c r="C196" s="6">
        <v>6000</v>
      </c>
      <c r="D196" s="6">
        <v>1531.32</v>
      </c>
      <c r="E196" s="6">
        <f t="shared" ref="E196:E241" si="6">C196-D196</f>
        <v>4468.68</v>
      </c>
      <c r="F196" s="11">
        <f t="shared" ref="F196:F241" si="7">D196/C196</f>
        <v>0.25522</v>
      </c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</row>
    <row r="197" spans="1:17" x14ac:dyDescent="0.25">
      <c r="A197" s="4" t="s">
        <v>420</v>
      </c>
      <c r="B197" t="s">
        <v>198</v>
      </c>
      <c r="C197" s="6">
        <v>12700</v>
      </c>
      <c r="D197" s="6">
        <v>6690.31</v>
      </c>
      <c r="E197" s="6">
        <f t="shared" si="6"/>
        <v>6009.69</v>
      </c>
      <c r="F197" s="11">
        <f t="shared" si="7"/>
        <v>0.526796062992126</v>
      </c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</row>
    <row r="198" spans="1:17" x14ac:dyDescent="0.25">
      <c r="A198" s="4" t="s">
        <v>421</v>
      </c>
      <c r="B198" t="s">
        <v>166</v>
      </c>
      <c r="C198" s="6">
        <v>9230</v>
      </c>
      <c r="D198" s="6">
        <v>4969.47</v>
      </c>
      <c r="E198" s="6">
        <f t="shared" si="6"/>
        <v>4260.53</v>
      </c>
      <c r="F198" s="11">
        <f t="shared" si="7"/>
        <v>0.53840411700975088</v>
      </c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</row>
    <row r="199" spans="1:17" x14ac:dyDescent="0.25">
      <c r="A199" s="4" t="s">
        <v>422</v>
      </c>
      <c r="B199" t="s">
        <v>327</v>
      </c>
      <c r="C199" s="6">
        <v>1600</v>
      </c>
      <c r="D199" s="6">
        <v>1170</v>
      </c>
      <c r="E199" s="6">
        <f t="shared" si="6"/>
        <v>430</v>
      </c>
      <c r="F199" s="11">
        <f t="shared" si="7"/>
        <v>0.73124999999999996</v>
      </c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</row>
    <row r="200" spans="1:17" x14ac:dyDescent="0.25">
      <c r="A200" s="4" t="s">
        <v>423</v>
      </c>
      <c r="B200" t="s">
        <v>168</v>
      </c>
      <c r="C200" s="6">
        <v>25085</v>
      </c>
      <c r="D200" s="6">
        <v>15913.94</v>
      </c>
      <c r="E200" s="6">
        <f t="shared" si="6"/>
        <v>9171.06</v>
      </c>
      <c r="F200" s="11">
        <f t="shared" si="7"/>
        <v>0.63440063783137335</v>
      </c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</row>
    <row r="201" spans="1:17" x14ac:dyDescent="0.25">
      <c r="A201" s="4" t="s">
        <v>424</v>
      </c>
      <c r="B201" t="s">
        <v>170</v>
      </c>
      <c r="C201" s="6">
        <v>1000</v>
      </c>
      <c r="D201" s="6">
        <v>934.17</v>
      </c>
      <c r="E201" s="6">
        <f t="shared" si="6"/>
        <v>65.830000000000041</v>
      </c>
      <c r="F201" s="11">
        <f t="shared" si="7"/>
        <v>0.93416999999999994</v>
      </c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</row>
    <row r="202" spans="1:17" x14ac:dyDescent="0.25">
      <c r="A202" s="4" t="s">
        <v>425</v>
      </c>
      <c r="B202" t="s">
        <v>172</v>
      </c>
      <c r="C202" s="6">
        <v>1800</v>
      </c>
      <c r="D202" s="6">
        <v>1836.25</v>
      </c>
      <c r="E202" s="6">
        <f t="shared" si="6"/>
        <v>-36.25</v>
      </c>
      <c r="F202" s="11">
        <f t="shared" si="7"/>
        <v>1.0201388888888889</v>
      </c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</row>
    <row r="203" spans="1:17" x14ac:dyDescent="0.25">
      <c r="A203" s="4" t="s">
        <v>426</v>
      </c>
      <c r="B203" t="s">
        <v>212</v>
      </c>
      <c r="C203" s="6">
        <v>2800</v>
      </c>
      <c r="D203" s="6">
        <v>2819.13</v>
      </c>
      <c r="E203" s="6">
        <f t="shared" si="6"/>
        <v>-19.130000000000109</v>
      </c>
      <c r="F203" s="11">
        <f t="shared" si="7"/>
        <v>1.006832142857143</v>
      </c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</row>
    <row r="204" spans="1:17" x14ac:dyDescent="0.25">
      <c r="A204" s="4" t="s">
        <v>427</v>
      </c>
      <c r="B204" t="s">
        <v>215</v>
      </c>
      <c r="C204" s="6">
        <v>3500</v>
      </c>
      <c r="D204" s="6">
        <v>2289.6999999999998</v>
      </c>
      <c r="E204" s="6">
        <f t="shared" si="6"/>
        <v>1210.3000000000002</v>
      </c>
      <c r="F204" s="11">
        <f t="shared" si="7"/>
        <v>0.65419999999999989</v>
      </c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</row>
    <row r="205" spans="1:17" x14ac:dyDescent="0.25">
      <c r="A205" s="4" t="s">
        <v>428</v>
      </c>
      <c r="B205" t="s">
        <v>176</v>
      </c>
      <c r="C205" s="6">
        <v>2800</v>
      </c>
      <c r="D205" s="6">
        <v>812.47</v>
      </c>
      <c r="E205" s="6">
        <f t="shared" si="6"/>
        <v>1987.53</v>
      </c>
      <c r="F205" s="11">
        <f t="shared" si="7"/>
        <v>0.29016785714285714</v>
      </c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</row>
    <row r="206" spans="1:17" x14ac:dyDescent="0.25">
      <c r="A206" s="4" t="s">
        <v>429</v>
      </c>
      <c r="B206" t="s">
        <v>430</v>
      </c>
      <c r="C206" s="6">
        <v>4500</v>
      </c>
      <c r="D206" s="6">
        <v>2532.84</v>
      </c>
      <c r="E206" s="6">
        <f t="shared" si="6"/>
        <v>1967.1599999999999</v>
      </c>
      <c r="F206" s="11">
        <f t="shared" si="7"/>
        <v>0.56285333333333332</v>
      </c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</row>
    <row r="207" spans="1:17" x14ac:dyDescent="0.25">
      <c r="A207" s="4" t="s">
        <v>431</v>
      </c>
      <c r="B207" t="s">
        <v>432</v>
      </c>
      <c r="C207" s="6">
        <v>7000</v>
      </c>
      <c r="D207" s="6">
        <v>5840.99</v>
      </c>
      <c r="E207" s="6">
        <f t="shared" si="6"/>
        <v>1159.0100000000002</v>
      </c>
      <c r="F207" s="11">
        <f t="shared" si="7"/>
        <v>0.83442714285714281</v>
      </c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</row>
    <row r="208" spans="1:17" x14ac:dyDescent="0.25">
      <c r="A208" s="4" t="s">
        <v>433</v>
      </c>
      <c r="B208" t="s">
        <v>219</v>
      </c>
      <c r="C208" s="6">
        <v>78540</v>
      </c>
      <c r="D208" s="6">
        <v>49793.9</v>
      </c>
      <c r="E208" s="6">
        <f t="shared" si="6"/>
        <v>28746.1</v>
      </c>
      <c r="F208" s="11">
        <f t="shared" si="7"/>
        <v>0.63399414311179014</v>
      </c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</row>
    <row r="209" spans="1:17" x14ac:dyDescent="0.25">
      <c r="A209" s="4" t="s">
        <v>434</v>
      </c>
      <c r="B209" t="s">
        <v>223</v>
      </c>
      <c r="C209" s="6">
        <v>7800</v>
      </c>
      <c r="D209" s="6">
        <v>8917.33</v>
      </c>
      <c r="E209" s="6">
        <f t="shared" si="6"/>
        <v>-1117.33</v>
      </c>
      <c r="F209" s="11">
        <f t="shared" si="7"/>
        <v>1.1432474358974358</v>
      </c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1:17" x14ac:dyDescent="0.25">
      <c r="A210" s="4" t="s">
        <v>435</v>
      </c>
      <c r="B210" t="s">
        <v>180</v>
      </c>
      <c r="C210" s="6">
        <v>3500</v>
      </c>
      <c r="D210" s="6">
        <v>7800</v>
      </c>
      <c r="E210" s="6">
        <f t="shared" si="6"/>
        <v>-4300</v>
      </c>
      <c r="F210" s="11">
        <f t="shared" si="7"/>
        <v>2.2285714285714286</v>
      </c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</row>
    <row r="211" spans="1:17" x14ac:dyDescent="0.25">
      <c r="A211" s="4" t="s">
        <v>436</v>
      </c>
      <c r="B211" t="s">
        <v>295</v>
      </c>
      <c r="C211" s="6">
        <v>4000</v>
      </c>
      <c r="D211" s="6">
        <v>0</v>
      </c>
      <c r="E211" s="6">
        <f t="shared" si="6"/>
        <v>4000</v>
      </c>
      <c r="F211" s="11">
        <f t="shared" si="7"/>
        <v>0</v>
      </c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</row>
    <row r="212" spans="1:17" x14ac:dyDescent="0.25">
      <c r="A212" s="4" t="s">
        <v>437</v>
      </c>
      <c r="B212" t="s">
        <v>438</v>
      </c>
      <c r="C212" s="6">
        <v>6000</v>
      </c>
      <c r="D212" s="6">
        <v>3693.78</v>
      </c>
      <c r="E212" s="6">
        <f t="shared" si="6"/>
        <v>2306.2199999999998</v>
      </c>
      <c r="F212" s="11">
        <f t="shared" si="7"/>
        <v>0.61563000000000001</v>
      </c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</row>
    <row r="213" spans="1:17" x14ac:dyDescent="0.25">
      <c r="A213" s="4" t="s">
        <v>439</v>
      </c>
      <c r="B213" t="s">
        <v>440</v>
      </c>
      <c r="C213" s="6">
        <v>3000</v>
      </c>
      <c r="D213" s="6">
        <v>2337.35</v>
      </c>
      <c r="E213" s="6">
        <f t="shared" si="6"/>
        <v>662.65000000000009</v>
      </c>
      <c r="F213" s="11">
        <f t="shared" si="7"/>
        <v>0.77911666666666668</v>
      </c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</row>
    <row r="214" spans="1:17" x14ac:dyDescent="0.25">
      <c r="A214" s="4" t="s">
        <v>441</v>
      </c>
      <c r="B214" t="s">
        <v>442</v>
      </c>
      <c r="C214" s="6">
        <v>300</v>
      </c>
      <c r="D214" s="6">
        <v>60</v>
      </c>
      <c r="E214" s="6">
        <f t="shared" si="6"/>
        <v>240</v>
      </c>
      <c r="F214" s="11">
        <f t="shared" si="7"/>
        <v>0.2</v>
      </c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5" spans="1:17" x14ac:dyDescent="0.25">
      <c r="A215" s="4" t="s">
        <v>443</v>
      </c>
      <c r="B215" t="s">
        <v>236</v>
      </c>
      <c r="C215" s="6">
        <v>9300</v>
      </c>
      <c r="D215" s="6">
        <v>9300</v>
      </c>
      <c r="E215" s="6">
        <f t="shared" si="6"/>
        <v>0</v>
      </c>
      <c r="F215" s="11">
        <f t="shared" si="7"/>
        <v>1</v>
      </c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</row>
    <row r="216" spans="1:17" x14ac:dyDescent="0.25">
      <c r="A216" s="4" t="s">
        <v>444</v>
      </c>
      <c r="B216" t="s">
        <v>445</v>
      </c>
      <c r="C216" s="6">
        <v>7500</v>
      </c>
      <c r="D216" s="6">
        <v>7261.92</v>
      </c>
      <c r="E216" s="6">
        <f t="shared" si="6"/>
        <v>238.07999999999993</v>
      </c>
      <c r="F216" s="11">
        <f t="shared" si="7"/>
        <v>0.96825600000000001</v>
      </c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</row>
    <row r="217" spans="1:17" x14ac:dyDescent="0.25">
      <c r="A217" s="4" t="s">
        <v>446</v>
      </c>
      <c r="B217" t="s">
        <v>244</v>
      </c>
      <c r="C217" s="6">
        <v>500</v>
      </c>
      <c r="D217" s="6">
        <v>17.8</v>
      </c>
      <c r="E217" s="6">
        <f t="shared" si="6"/>
        <v>482.2</v>
      </c>
      <c r="F217" s="11">
        <f t="shared" si="7"/>
        <v>3.56E-2</v>
      </c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</row>
    <row r="218" spans="1:17" x14ac:dyDescent="0.25">
      <c r="A218" s="4" t="s">
        <v>447</v>
      </c>
      <c r="B218" t="s">
        <v>190</v>
      </c>
      <c r="C218" s="6">
        <v>500</v>
      </c>
      <c r="D218" s="6">
        <v>0</v>
      </c>
      <c r="E218" s="6">
        <f t="shared" si="6"/>
        <v>500</v>
      </c>
      <c r="F218" s="11">
        <f t="shared" si="7"/>
        <v>0</v>
      </c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1:17" x14ac:dyDescent="0.25">
      <c r="A219" s="4" t="s">
        <v>448</v>
      </c>
      <c r="B219" t="s">
        <v>192</v>
      </c>
      <c r="C219" s="6">
        <v>5000</v>
      </c>
      <c r="D219" s="6">
        <v>8676.0300000000007</v>
      </c>
      <c r="E219" s="6">
        <f t="shared" si="6"/>
        <v>-3676.0300000000007</v>
      </c>
      <c r="F219" s="11">
        <f t="shared" si="7"/>
        <v>1.735206</v>
      </c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spans="1:17" x14ac:dyDescent="0.25">
      <c r="A220" s="4" t="s">
        <v>449</v>
      </c>
      <c r="B220" t="s">
        <v>450</v>
      </c>
      <c r="C220" s="6">
        <v>265000</v>
      </c>
      <c r="D220" s="6">
        <v>189541.91</v>
      </c>
      <c r="E220" s="6">
        <f t="shared" si="6"/>
        <v>75458.09</v>
      </c>
      <c r="F220" s="11">
        <f t="shared" si="7"/>
        <v>0.71525249056603779</v>
      </c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</row>
    <row r="221" spans="1:17" x14ac:dyDescent="0.25">
      <c r="A221" s="4" t="s">
        <v>451</v>
      </c>
      <c r="B221" t="s">
        <v>452</v>
      </c>
      <c r="C221" s="6">
        <v>18000</v>
      </c>
      <c r="D221" s="6">
        <v>14738.72</v>
      </c>
      <c r="E221" s="6">
        <f t="shared" si="6"/>
        <v>3261.2800000000007</v>
      </c>
      <c r="F221" s="11">
        <f t="shared" si="7"/>
        <v>0.81881777777777776</v>
      </c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</row>
    <row r="222" spans="1:17" x14ac:dyDescent="0.25">
      <c r="A222" s="4" t="s">
        <v>453</v>
      </c>
      <c r="B222" t="s">
        <v>454</v>
      </c>
      <c r="C222" s="6">
        <v>81443</v>
      </c>
      <c r="D222" s="6">
        <v>27245.48</v>
      </c>
      <c r="E222" s="6">
        <f t="shared" si="6"/>
        <v>54197.520000000004</v>
      </c>
      <c r="F222" s="11">
        <f t="shared" si="7"/>
        <v>0.33453433689819873</v>
      </c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</row>
    <row r="223" spans="1:17" x14ac:dyDescent="0.25">
      <c r="A223" s="4" t="s">
        <v>455</v>
      </c>
      <c r="B223" t="s">
        <v>456</v>
      </c>
      <c r="C223" s="6">
        <v>85000</v>
      </c>
      <c r="D223" s="6">
        <v>69448.84</v>
      </c>
      <c r="E223" s="6">
        <f t="shared" si="6"/>
        <v>15551.160000000003</v>
      </c>
      <c r="F223" s="11">
        <f t="shared" si="7"/>
        <v>0.81704517647058816</v>
      </c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24" spans="1:17" x14ac:dyDescent="0.25">
      <c r="A224" s="4" t="s">
        <v>457</v>
      </c>
      <c r="B224" t="s">
        <v>458</v>
      </c>
      <c r="C224" s="6">
        <v>7000</v>
      </c>
      <c r="D224" s="6">
        <v>3961.73</v>
      </c>
      <c r="E224" s="6">
        <f t="shared" si="6"/>
        <v>3038.27</v>
      </c>
      <c r="F224" s="11">
        <f t="shared" si="7"/>
        <v>0.56596142857142862</v>
      </c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25" spans="1:17" x14ac:dyDescent="0.25">
      <c r="A225" s="4" t="s">
        <v>459</v>
      </c>
      <c r="B225" t="s">
        <v>460</v>
      </c>
      <c r="C225" s="6">
        <v>14000</v>
      </c>
      <c r="D225" s="6">
        <v>9180.1299999999992</v>
      </c>
      <c r="E225" s="6">
        <f t="shared" si="6"/>
        <v>4819.8700000000008</v>
      </c>
      <c r="F225" s="11">
        <f t="shared" si="7"/>
        <v>0.65572357142857141</v>
      </c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</row>
    <row r="226" spans="1:17" x14ac:dyDescent="0.25">
      <c r="A226" s="4" t="s">
        <v>461</v>
      </c>
      <c r="B226" t="s">
        <v>462</v>
      </c>
      <c r="C226" s="6">
        <v>45000</v>
      </c>
      <c r="D226" s="6">
        <v>20985.13</v>
      </c>
      <c r="E226" s="6">
        <f t="shared" si="6"/>
        <v>24014.87</v>
      </c>
      <c r="F226" s="11">
        <f t="shared" si="7"/>
        <v>0.46633622222222226</v>
      </c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spans="1:17" x14ac:dyDescent="0.25">
      <c r="A227" s="4" t="s">
        <v>463</v>
      </c>
      <c r="B227" t="s">
        <v>464</v>
      </c>
      <c r="C227" s="6">
        <v>45000</v>
      </c>
      <c r="D227" s="6">
        <v>12578</v>
      </c>
      <c r="E227" s="6">
        <f t="shared" si="6"/>
        <v>32422</v>
      </c>
      <c r="F227" s="11">
        <f t="shared" si="7"/>
        <v>0.2795111111111111</v>
      </c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</row>
    <row r="228" spans="1:17" x14ac:dyDescent="0.25">
      <c r="A228" s="4" t="s">
        <v>465</v>
      </c>
      <c r="B228" t="s">
        <v>466</v>
      </c>
      <c r="C228" s="6">
        <v>1500</v>
      </c>
      <c r="D228" s="6">
        <v>0</v>
      </c>
      <c r="E228" s="6">
        <f t="shared" si="6"/>
        <v>1500</v>
      </c>
      <c r="F228" s="11">
        <f t="shared" si="7"/>
        <v>0</v>
      </c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</row>
    <row r="229" spans="1:17" x14ac:dyDescent="0.25">
      <c r="A229" s="4" t="s">
        <v>467</v>
      </c>
      <c r="B229" t="s">
        <v>468</v>
      </c>
      <c r="C229" s="6">
        <v>46000</v>
      </c>
      <c r="D229" s="6">
        <v>46000</v>
      </c>
      <c r="E229" s="6">
        <f t="shared" si="6"/>
        <v>0</v>
      </c>
      <c r="F229" s="11">
        <f t="shared" si="7"/>
        <v>1</v>
      </c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</row>
    <row r="230" spans="1:17" x14ac:dyDescent="0.25">
      <c r="A230" s="4" t="s">
        <v>469</v>
      </c>
      <c r="B230" t="s">
        <v>470</v>
      </c>
      <c r="C230" s="6">
        <v>33882</v>
      </c>
      <c r="D230" s="6">
        <v>0</v>
      </c>
      <c r="E230" s="6">
        <f t="shared" si="6"/>
        <v>33882</v>
      </c>
      <c r="F230" s="11">
        <f t="shared" si="7"/>
        <v>0</v>
      </c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</row>
    <row r="231" spans="1:17" x14ac:dyDescent="0.25">
      <c r="A231" s="4" t="s">
        <v>471</v>
      </c>
      <c r="B231" t="s">
        <v>472</v>
      </c>
      <c r="C231" s="6">
        <v>10360</v>
      </c>
      <c r="D231" s="6">
        <v>5387.63</v>
      </c>
      <c r="E231" s="6">
        <f t="shared" si="6"/>
        <v>4972.37</v>
      </c>
      <c r="F231" s="11">
        <f t="shared" si="7"/>
        <v>0.52004150579150576</v>
      </c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</row>
    <row r="232" spans="1:17" x14ac:dyDescent="0.25">
      <c r="A232" s="4" t="s">
        <v>473</v>
      </c>
      <c r="B232" t="s">
        <v>474</v>
      </c>
      <c r="C232" s="6">
        <v>12165</v>
      </c>
      <c r="D232" s="6">
        <v>0</v>
      </c>
      <c r="E232" s="6">
        <f t="shared" si="6"/>
        <v>12165</v>
      </c>
      <c r="F232" s="11">
        <f t="shared" si="7"/>
        <v>0</v>
      </c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spans="1:17" x14ac:dyDescent="0.25">
      <c r="A233" s="4" t="s">
        <v>475</v>
      </c>
      <c r="B233" t="s">
        <v>476</v>
      </c>
      <c r="C233" s="6">
        <v>130000</v>
      </c>
      <c r="D233" s="6">
        <v>0</v>
      </c>
      <c r="E233" s="6">
        <f t="shared" si="6"/>
        <v>130000</v>
      </c>
      <c r="F233" s="11">
        <f t="shared" si="7"/>
        <v>0</v>
      </c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spans="1:17" x14ac:dyDescent="0.25">
      <c r="A234" s="4" t="s">
        <v>477</v>
      </c>
      <c r="B234" t="s">
        <v>478</v>
      </c>
      <c r="C234" s="6">
        <v>95000</v>
      </c>
      <c r="D234" s="6">
        <v>47100</v>
      </c>
      <c r="E234" s="6">
        <f t="shared" si="6"/>
        <v>47900</v>
      </c>
      <c r="F234" s="11">
        <f t="shared" si="7"/>
        <v>0.4957894736842105</v>
      </c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</row>
    <row r="235" spans="1:17" x14ac:dyDescent="0.25">
      <c r="A235" s="4" t="s">
        <v>479</v>
      </c>
      <c r="B235" t="s">
        <v>480</v>
      </c>
      <c r="C235" s="6">
        <v>200</v>
      </c>
      <c r="D235" s="6">
        <v>200</v>
      </c>
      <c r="E235" s="6">
        <f t="shared" si="6"/>
        <v>0</v>
      </c>
      <c r="F235" s="11">
        <f t="shared" si="7"/>
        <v>1</v>
      </c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</row>
    <row r="236" spans="1:17" x14ac:dyDescent="0.25">
      <c r="A236" s="4" t="s">
        <v>481</v>
      </c>
      <c r="B236" t="s">
        <v>254</v>
      </c>
      <c r="C236" s="6">
        <v>500</v>
      </c>
      <c r="D236" s="6">
        <v>0</v>
      </c>
      <c r="E236" s="6">
        <f t="shared" si="6"/>
        <v>500</v>
      </c>
      <c r="F236" s="11">
        <f t="shared" si="7"/>
        <v>0</v>
      </c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spans="1:17" x14ac:dyDescent="0.25">
      <c r="A237" s="4" t="s">
        <v>154</v>
      </c>
      <c r="B237" t="s">
        <v>26</v>
      </c>
      <c r="C237" s="6">
        <v>0</v>
      </c>
      <c r="D237" s="6">
        <v>54.9</v>
      </c>
      <c r="E237" s="6">
        <f t="shared" si="6"/>
        <v>-54.9</v>
      </c>
      <c r="F237" s="11" t="e">
        <f t="shared" si="7"/>
        <v>#DIV/0!</v>
      </c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</row>
    <row r="238" spans="1:17" x14ac:dyDescent="0.25">
      <c r="A238" s="4" t="s">
        <v>155</v>
      </c>
      <c r="B238" t="s">
        <v>156</v>
      </c>
      <c r="C238" s="6">
        <v>0</v>
      </c>
      <c r="D238" s="6">
        <v>7908</v>
      </c>
      <c r="E238" s="6">
        <f t="shared" si="6"/>
        <v>-7908</v>
      </c>
      <c r="F238" s="11" t="e">
        <f t="shared" si="7"/>
        <v>#DIV/0!</v>
      </c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</row>
    <row r="239" spans="1:17" x14ac:dyDescent="0.25">
      <c r="A239" s="4" t="s">
        <v>157</v>
      </c>
      <c r="B239" t="s">
        <v>26</v>
      </c>
      <c r="C239" s="6">
        <v>0</v>
      </c>
      <c r="D239" s="6">
        <v>9.32</v>
      </c>
      <c r="E239" s="6">
        <f t="shared" si="6"/>
        <v>-9.32</v>
      </c>
      <c r="F239" s="11" t="e">
        <f t="shared" si="7"/>
        <v>#DIV/0!</v>
      </c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</row>
    <row r="240" spans="1:17" x14ac:dyDescent="0.25">
      <c r="A240" s="4" t="s">
        <v>158</v>
      </c>
      <c r="B240" t="s">
        <v>159</v>
      </c>
      <c r="C240" s="6">
        <v>0</v>
      </c>
      <c r="D240" s="6">
        <v>1873.4</v>
      </c>
      <c r="E240" s="6">
        <f t="shared" si="6"/>
        <v>-1873.4</v>
      </c>
      <c r="F240" s="11" t="e">
        <f t="shared" si="7"/>
        <v>#DIV/0!</v>
      </c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</row>
    <row r="241" spans="1:17" x14ac:dyDescent="0.25">
      <c r="A241" s="3" t="s">
        <v>160</v>
      </c>
      <c r="C241" s="6"/>
      <c r="D241" s="6"/>
      <c r="E241" s="6">
        <f t="shared" si="6"/>
        <v>0</v>
      </c>
      <c r="F241" s="11" t="e">
        <f t="shared" si="7"/>
        <v>#DIV/0!</v>
      </c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</row>
    <row r="242" spans="1:17" x14ac:dyDescent="0.25">
      <c r="A242" s="3" t="s">
        <v>4</v>
      </c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</row>
    <row r="243" spans="1:17" x14ac:dyDescent="0.25">
      <c r="A243" s="3"/>
      <c r="C243" s="6"/>
      <c r="D243" s="6"/>
      <c r="E243" s="6">
        <f>C243-D243</f>
        <v>0</v>
      </c>
      <c r="F243" s="11" t="e">
        <f>D243/C243</f>
        <v>#DIV/0!</v>
      </c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</row>
    <row r="244" spans="1:17" x14ac:dyDescent="0.25">
      <c r="A244" s="3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</row>
    <row r="245" spans="1:17" x14ac:dyDescent="0.25">
      <c r="A245" s="3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</row>
    <row r="246" spans="1:17" x14ac:dyDescent="0.25">
      <c r="A246" s="3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</row>
    <row r="247" spans="1:17" x14ac:dyDescent="0.25">
      <c r="A247" s="3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</row>
    <row r="248" spans="1:17" x14ac:dyDescent="0.25">
      <c r="A248" s="3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</row>
    <row r="249" spans="1:17" x14ac:dyDescent="0.25">
      <c r="A249" s="3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</row>
    <row r="250" spans="1:17" x14ac:dyDescent="0.25">
      <c r="A250" s="3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</row>
    <row r="251" spans="1:17" x14ac:dyDescent="0.25">
      <c r="A251" s="3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</row>
    <row r="252" spans="1:17" x14ac:dyDescent="0.25">
      <c r="A252" s="3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</row>
    <row r="253" spans="1:17" x14ac:dyDescent="0.25">
      <c r="A253" s="3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</row>
    <row r="254" spans="1:17" x14ac:dyDescent="0.25">
      <c r="A254" s="3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</row>
    <row r="255" spans="1:17" x14ac:dyDescent="0.25">
      <c r="A255" s="3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</row>
    <row r="256" spans="1:17" x14ac:dyDescent="0.25">
      <c r="A256" s="3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</row>
    <row r="257" spans="1:17" x14ac:dyDescent="0.25">
      <c r="A257" s="3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</row>
    <row r="258" spans="1:17" x14ac:dyDescent="0.25">
      <c r="A258" s="3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</row>
    <row r="259" spans="1:17" x14ac:dyDescent="0.25">
      <c r="A259" s="3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</row>
    <row r="260" spans="1:17" x14ac:dyDescent="0.25">
      <c r="A260" s="3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</row>
    <row r="261" spans="1:17" x14ac:dyDescent="0.25">
      <c r="A261" s="3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</row>
    <row r="262" spans="1:17" x14ac:dyDescent="0.25">
      <c r="A262" s="3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</row>
    <row r="263" spans="1:17" x14ac:dyDescent="0.25">
      <c r="A263" s="3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</row>
    <row r="264" spans="1:17" x14ac:dyDescent="0.25">
      <c r="A264" s="3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</row>
    <row r="265" spans="1:17" x14ac:dyDescent="0.25">
      <c r="A265" s="3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</row>
    <row r="266" spans="1:17" x14ac:dyDescent="0.25">
      <c r="A266" s="3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</row>
    <row r="267" spans="1:17" x14ac:dyDescent="0.25">
      <c r="A267" s="3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</row>
    <row r="268" spans="1:17" x14ac:dyDescent="0.25">
      <c r="A268" s="3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</row>
    <row r="269" spans="1:17" x14ac:dyDescent="0.25">
      <c r="A269" s="3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</row>
    <row r="270" spans="1:17" x14ac:dyDescent="0.25">
      <c r="A270" s="3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</row>
    <row r="271" spans="1:17" x14ac:dyDescent="0.25">
      <c r="A271" s="3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</row>
    <row r="272" spans="1:17" x14ac:dyDescent="0.25">
      <c r="A272" s="3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</row>
    <row r="273" spans="1:17" x14ac:dyDescent="0.25">
      <c r="A273" s="3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</row>
    <row r="274" spans="1:17" x14ac:dyDescent="0.25">
      <c r="A274" s="3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</row>
    <row r="275" spans="1:17" x14ac:dyDescent="0.25">
      <c r="A275" s="3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</row>
    <row r="276" spans="1:17" x14ac:dyDescent="0.25">
      <c r="A276" s="3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</row>
    <row r="277" spans="1:17" x14ac:dyDescent="0.25">
      <c r="A277" s="3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</row>
    <row r="278" spans="1:17" x14ac:dyDescent="0.25">
      <c r="A278" s="3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</row>
    <row r="279" spans="1:17" x14ac:dyDescent="0.25">
      <c r="A279" s="3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</row>
    <row r="280" spans="1:17" x14ac:dyDescent="0.25">
      <c r="A280" s="3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</row>
    <row r="281" spans="1:17" x14ac:dyDescent="0.25">
      <c r="A281" s="3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</row>
    <row r="282" spans="1:17" x14ac:dyDescent="0.25">
      <c r="A282" s="3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</row>
    <row r="283" spans="1:17" x14ac:dyDescent="0.25">
      <c r="A283" s="3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</row>
    <row r="284" spans="1:17" x14ac:dyDescent="0.25">
      <c r="A284" s="3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</row>
    <row r="285" spans="1:17" x14ac:dyDescent="0.25">
      <c r="A285" s="3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</row>
    <row r="286" spans="1:17" x14ac:dyDescent="0.25">
      <c r="A286" s="3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</row>
    <row r="287" spans="1:17" x14ac:dyDescent="0.25">
      <c r="A287" s="3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</row>
    <row r="288" spans="1:17" x14ac:dyDescent="0.25">
      <c r="A288" s="3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</row>
    <row r="289" spans="1:17" x14ac:dyDescent="0.25">
      <c r="A289" s="3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</row>
    <row r="290" spans="1:17" x14ac:dyDescent="0.25">
      <c r="A290" s="3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</row>
    <row r="291" spans="1:17" x14ac:dyDescent="0.25">
      <c r="A291" s="3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</row>
    <row r="292" spans="1:17" x14ac:dyDescent="0.25">
      <c r="A292" s="3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</row>
    <row r="293" spans="1:17" x14ac:dyDescent="0.25">
      <c r="A293" s="3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</row>
    <row r="294" spans="1:17" x14ac:dyDescent="0.25">
      <c r="A294" s="3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</row>
    <row r="295" spans="1:17" x14ac:dyDescent="0.25">
      <c r="A295" s="3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</row>
    <row r="296" spans="1:17" x14ac:dyDescent="0.25">
      <c r="A296" s="3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</row>
    <row r="297" spans="1:17" x14ac:dyDescent="0.25">
      <c r="A297" s="3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</row>
    <row r="298" spans="1:17" x14ac:dyDescent="0.25">
      <c r="A298" s="3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</row>
    <row r="299" spans="1:17" x14ac:dyDescent="0.25">
      <c r="A299" s="3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</row>
    <row r="300" spans="1:17" x14ac:dyDescent="0.25">
      <c r="A300" s="3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</row>
    <row r="301" spans="1:17" x14ac:dyDescent="0.25">
      <c r="A301" s="3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</row>
    <row r="302" spans="1:17" x14ac:dyDescent="0.25">
      <c r="A302" s="3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</row>
    <row r="303" spans="1:17" x14ac:dyDescent="0.25">
      <c r="A303" s="3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</row>
    <row r="304" spans="1:17" x14ac:dyDescent="0.25">
      <c r="A304" s="3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</row>
    <row r="305" spans="1:17" x14ac:dyDescent="0.25">
      <c r="A305" s="3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</row>
    <row r="306" spans="1:17" x14ac:dyDescent="0.25">
      <c r="A306" s="3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</row>
    <row r="307" spans="1:17" x14ac:dyDescent="0.25">
      <c r="A307" s="3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</row>
    <row r="308" spans="1:17" x14ac:dyDescent="0.25">
      <c r="A308" s="3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</row>
    <row r="309" spans="1:17" x14ac:dyDescent="0.25">
      <c r="A309" s="3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</row>
    <row r="310" spans="1:17" x14ac:dyDescent="0.25">
      <c r="A310" s="3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</row>
    <row r="311" spans="1:17" x14ac:dyDescent="0.25">
      <c r="A311" s="3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</row>
    <row r="312" spans="1:17" x14ac:dyDescent="0.25">
      <c r="A312" s="3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</row>
    <row r="313" spans="1:17" x14ac:dyDescent="0.25">
      <c r="A313" s="3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</row>
    <row r="314" spans="1:17" x14ac:dyDescent="0.25">
      <c r="A314" s="3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</row>
    <row r="315" spans="1:17" x14ac:dyDescent="0.25">
      <c r="A315" s="3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</row>
    <row r="316" spans="1:17" x14ac:dyDescent="0.25">
      <c r="A316" s="3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</row>
    <row r="317" spans="1:17" x14ac:dyDescent="0.25">
      <c r="A317" s="3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</row>
    <row r="318" spans="1:17" x14ac:dyDescent="0.25">
      <c r="A318" s="3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</row>
    <row r="319" spans="1:17" x14ac:dyDescent="0.25">
      <c r="A319" s="3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</row>
    <row r="320" spans="1:17" x14ac:dyDescent="0.25">
      <c r="A320" s="3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</row>
    <row r="321" spans="1:17" x14ac:dyDescent="0.25">
      <c r="A321" s="3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</row>
    <row r="322" spans="1:17" x14ac:dyDescent="0.25">
      <c r="A322" s="3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</row>
  </sheetData>
  <mergeCells count="1">
    <mergeCell ref="C2:D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A9F4A-2058-4661-8827-D9CEFE458014}">
  <dimension ref="A2:Q13"/>
  <sheetViews>
    <sheetView showGridLines="0" tabSelected="1" workbookViewId="0">
      <selection activeCell="A9" sqref="A9:F11"/>
    </sheetView>
  </sheetViews>
  <sheetFormatPr defaultColWidth="18.140625" defaultRowHeight="15" x14ac:dyDescent="0.25"/>
  <cols>
    <col min="6" max="6" width="18.140625" style="53"/>
  </cols>
  <sheetData>
    <row r="2" spans="1:17" x14ac:dyDescent="0.25">
      <c r="A2" s="4" t="s">
        <v>154</v>
      </c>
      <c r="B2" s="36" t="s">
        <v>26</v>
      </c>
      <c r="C2" s="23">
        <v>0</v>
      </c>
      <c r="D2" s="23">
        <v>54.9</v>
      </c>
      <c r="E2" s="23">
        <f t="shared" ref="E2:E3" si="0">C2-D2</f>
        <v>-54.9</v>
      </c>
      <c r="F2" s="50">
        <v>60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5">
      <c r="A3" s="4" t="s">
        <v>155</v>
      </c>
      <c r="B3" s="13" t="s">
        <v>156</v>
      </c>
      <c r="C3" s="14">
        <v>0</v>
      </c>
      <c r="D3" s="14">
        <v>12579.51</v>
      </c>
      <c r="E3" s="14">
        <f t="shared" si="0"/>
        <v>-12579.51</v>
      </c>
      <c r="F3" s="51">
        <v>13000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5">
      <c r="A4" s="4"/>
      <c r="B4" t="s">
        <v>540</v>
      </c>
      <c r="C4" s="6">
        <f>SUM(C3)</f>
        <v>0</v>
      </c>
      <c r="D4" s="6">
        <f t="shared" ref="D4:F4" si="1">SUM(D3)</f>
        <v>12579.51</v>
      </c>
      <c r="E4" s="6">
        <f t="shared" si="1"/>
        <v>-12579.51</v>
      </c>
      <c r="F4" s="52">
        <f t="shared" si="1"/>
        <v>13000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x14ac:dyDescent="0.25">
      <c r="A5" s="4"/>
      <c r="C5" s="6"/>
      <c r="D5" s="6"/>
      <c r="E5" s="6"/>
      <c r="F5" s="52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x14ac:dyDescent="0.25">
      <c r="A6" s="4"/>
      <c r="C6" s="6"/>
      <c r="D6" s="6"/>
      <c r="E6" s="6"/>
      <c r="F6" s="52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25">
      <c r="A7" s="4"/>
      <c r="C7" s="6"/>
      <c r="D7" s="6"/>
      <c r="E7" s="6"/>
      <c r="F7" s="52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x14ac:dyDescent="0.25">
      <c r="A8" s="4"/>
      <c r="C8" s="6"/>
      <c r="D8" s="6"/>
      <c r="E8" s="6"/>
      <c r="F8" s="52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s="36" customFormat="1" x14ac:dyDescent="0.25">
      <c r="A9" s="41" t="s">
        <v>157</v>
      </c>
      <c r="B9" s="36" t="s">
        <v>26</v>
      </c>
      <c r="C9" s="23">
        <v>0</v>
      </c>
      <c r="D9" s="23">
        <v>9.32</v>
      </c>
      <c r="E9" s="23">
        <f>C9-D9</f>
        <v>-9.32</v>
      </c>
      <c r="F9" s="50">
        <v>10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spans="1:17" x14ac:dyDescent="0.25">
      <c r="A10" s="4" t="s">
        <v>158</v>
      </c>
      <c r="B10" s="13" t="s">
        <v>159</v>
      </c>
      <c r="C10" s="14">
        <v>0</v>
      </c>
      <c r="D10" s="14">
        <v>2830.41</v>
      </c>
      <c r="E10" s="14">
        <f>C10-D10</f>
        <v>-2830.41</v>
      </c>
      <c r="F10" s="51">
        <v>3000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x14ac:dyDescent="0.25">
      <c r="B11" t="s">
        <v>540</v>
      </c>
      <c r="C11" s="32">
        <f>SUM(C9:C10)</f>
        <v>0</v>
      </c>
      <c r="D11" s="32">
        <f t="shared" ref="D11:F11" si="2">SUM(D9:D10)</f>
        <v>2839.73</v>
      </c>
      <c r="E11" s="32">
        <f t="shared" si="2"/>
        <v>-2839.73</v>
      </c>
      <c r="F11" s="53">
        <f t="shared" si="2"/>
        <v>3010</v>
      </c>
    </row>
    <row r="13" spans="1:17" x14ac:dyDescent="0.25">
      <c r="C13" s="49"/>
      <c r="D13" s="49"/>
      <c r="E13" s="4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E784A-BE47-4DA3-B323-FF7AF13C9B34}">
  <dimension ref="A1:Q55"/>
  <sheetViews>
    <sheetView showGridLines="0" zoomScaleNormal="100" workbookViewId="0">
      <selection activeCell="C20" sqref="C20"/>
    </sheetView>
  </sheetViews>
  <sheetFormatPr defaultRowHeight="15" x14ac:dyDescent="0.25"/>
  <cols>
    <col min="1" max="1" width="11.5703125" style="3" customWidth="1"/>
    <col min="2" max="2" width="36.85546875" bestFit="1" customWidth="1"/>
    <col min="3" max="5" width="12.28515625" style="6" customWidth="1"/>
    <col min="6" max="6" width="8.28515625" style="6" hidden="1" customWidth="1"/>
    <col min="7" max="7" width="12.28515625" style="21" customWidth="1"/>
    <col min="8" max="8" width="14.7109375" style="6" hidden="1" customWidth="1"/>
    <col min="9" max="9" width="14.7109375" style="6" customWidth="1"/>
    <col min="10" max="10" width="14.7109375" style="33" customWidth="1"/>
    <col min="11" max="17" width="14.7109375" style="6" customWidth="1"/>
  </cols>
  <sheetData>
    <row r="1" spans="1:17" x14ac:dyDescent="0.25">
      <c r="A1" s="3" t="s">
        <v>486</v>
      </c>
    </row>
    <row r="2" spans="1:17" x14ac:dyDescent="0.25">
      <c r="A2" s="40" t="s">
        <v>528</v>
      </c>
      <c r="B2" s="1"/>
      <c r="C2" s="38" t="s">
        <v>526</v>
      </c>
      <c r="D2" s="38"/>
      <c r="E2" s="5"/>
      <c r="F2" s="5"/>
      <c r="G2" s="44" t="s">
        <v>527</v>
      </c>
      <c r="H2" s="5"/>
      <c r="I2" s="5"/>
      <c r="J2" s="34"/>
      <c r="K2" s="5"/>
      <c r="L2" s="5"/>
      <c r="M2" s="5"/>
      <c r="N2" s="5"/>
      <c r="O2" s="5"/>
      <c r="P2" s="5"/>
      <c r="Q2" s="5"/>
    </row>
    <row r="3" spans="1:17" s="10" customFormat="1" x14ac:dyDescent="0.25">
      <c r="A3" s="7" t="s">
        <v>529</v>
      </c>
      <c r="B3" s="8" t="s">
        <v>1</v>
      </c>
      <c r="C3" s="9" t="s">
        <v>2</v>
      </c>
      <c r="D3" s="9" t="s">
        <v>3</v>
      </c>
      <c r="E3" s="9" t="s">
        <v>483</v>
      </c>
      <c r="F3" s="9" t="s">
        <v>484</v>
      </c>
      <c r="G3" s="20" t="s">
        <v>2</v>
      </c>
      <c r="H3" s="17" t="s">
        <v>493</v>
      </c>
      <c r="I3" s="9"/>
      <c r="J3" s="35"/>
      <c r="K3" s="9"/>
      <c r="L3" s="9"/>
      <c r="M3" s="9"/>
      <c r="N3" s="9"/>
      <c r="O3" s="9"/>
      <c r="P3" s="9"/>
      <c r="Q3" s="9"/>
    </row>
    <row r="5" spans="1:17" x14ac:dyDescent="0.25">
      <c r="A5" s="4" t="s">
        <v>5</v>
      </c>
      <c r="B5" t="s">
        <v>6</v>
      </c>
      <c r="C5" s="6">
        <v>260460</v>
      </c>
      <c r="D5" s="6">
        <v>246841.27</v>
      </c>
      <c r="E5" s="6">
        <f t="shared" ref="E5:E52" si="0">C5-D5</f>
        <v>13618.73000000001</v>
      </c>
      <c r="F5" s="11">
        <f t="shared" ref="F5:F33" si="1">D5/C5</f>
        <v>0.94771277739384163</v>
      </c>
      <c r="G5" s="21">
        <v>283717</v>
      </c>
      <c r="H5" s="6">
        <f>G5-C5</f>
        <v>23257</v>
      </c>
    </row>
    <row r="6" spans="1:17" x14ac:dyDescent="0.25">
      <c r="A6" s="4" t="s">
        <v>7</v>
      </c>
      <c r="B6" t="s">
        <v>8</v>
      </c>
      <c r="C6" s="6">
        <v>5000</v>
      </c>
      <c r="D6" s="6">
        <v>3019.27</v>
      </c>
      <c r="E6" s="6">
        <f t="shared" si="0"/>
        <v>1980.73</v>
      </c>
      <c r="F6" s="11">
        <f t="shared" si="1"/>
        <v>0.603854</v>
      </c>
      <c r="G6" s="21">
        <f>C6</f>
        <v>5000</v>
      </c>
      <c r="H6" s="6">
        <f t="shared" ref="H6:H52" si="2">G6-C6</f>
        <v>0</v>
      </c>
    </row>
    <row r="7" spans="1:17" x14ac:dyDescent="0.25">
      <c r="A7" s="4" t="s">
        <v>9</v>
      </c>
      <c r="B7" t="s">
        <v>10</v>
      </c>
      <c r="C7" s="6">
        <v>1200</v>
      </c>
      <c r="D7" s="6">
        <v>527.98</v>
      </c>
      <c r="E7" s="6">
        <f t="shared" si="0"/>
        <v>672.02</v>
      </c>
      <c r="F7" s="11">
        <f t="shared" si="1"/>
        <v>0.43998333333333334</v>
      </c>
      <c r="G7" s="21">
        <v>750</v>
      </c>
      <c r="H7" s="6">
        <f t="shared" si="2"/>
        <v>-450</v>
      </c>
    </row>
    <row r="8" spans="1:17" x14ac:dyDescent="0.25">
      <c r="A8" s="4" t="s">
        <v>11</v>
      </c>
      <c r="B8" t="s">
        <v>12</v>
      </c>
      <c r="C8" s="6">
        <v>2000</v>
      </c>
      <c r="D8" s="6">
        <v>235.27</v>
      </c>
      <c r="E8" s="6">
        <f t="shared" si="0"/>
        <v>1764.73</v>
      </c>
      <c r="F8" s="11">
        <f t="shared" si="1"/>
        <v>0.117635</v>
      </c>
      <c r="G8" s="21">
        <f>C8</f>
        <v>2000</v>
      </c>
      <c r="H8" s="6">
        <f t="shared" si="2"/>
        <v>0</v>
      </c>
    </row>
    <row r="9" spans="1:17" x14ac:dyDescent="0.25">
      <c r="A9" s="4" t="s">
        <v>13</v>
      </c>
      <c r="B9" t="s">
        <v>14</v>
      </c>
      <c r="C9" s="6">
        <v>4500</v>
      </c>
      <c r="D9" s="6">
        <v>4585</v>
      </c>
      <c r="E9" s="6">
        <f t="shared" si="0"/>
        <v>-85</v>
      </c>
      <c r="F9" s="11">
        <f t="shared" si="1"/>
        <v>1.018888888888889</v>
      </c>
      <c r="G9" s="21">
        <v>6000</v>
      </c>
      <c r="H9" s="6">
        <f t="shared" si="2"/>
        <v>1500</v>
      </c>
    </row>
    <row r="10" spans="1:17" x14ac:dyDescent="0.25">
      <c r="A10" s="4" t="s">
        <v>15</v>
      </c>
      <c r="B10" t="s">
        <v>16</v>
      </c>
      <c r="C10" s="6">
        <v>14000</v>
      </c>
      <c r="D10" s="6">
        <v>12830</v>
      </c>
      <c r="E10" s="6">
        <f t="shared" si="0"/>
        <v>1170</v>
      </c>
      <c r="F10" s="11">
        <f t="shared" si="1"/>
        <v>0.91642857142857148</v>
      </c>
      <c r="G10" s="21">
        <v>15000</v>
      </c>
      <c r="H10" s="6">
        <f t="shared" si="2"/>
        <v>1000</v>
      </c>
    </row>
    <row r="11" spans="1:17" x14ac:dyDescent="0.25">
      <c r="A11" s="4" t="s">
        <v>17</v>
      </c>
      <c r="B11" t="s">
        <v>18</v>
      </c>
      <c r="C11" s="6">
        <v>110000</v>
      </c>
      <c r="D11" s="6">
        <v>131756.9</v>
      </c>
      <c r="E11" s="6">
        <f t="shared" si="0"/>
        <v>-21756.899999999994</v>
      </c>
      <c r="F11" s="11">
        <f t="shared" si="1"/>
        <v>1.1977899999999999</v>
      </c>
      <c r="G11" s="21">
        <v>95000</v>
      </c>
      <c r="H11" s="6">
        <f t="shared" si="2"/>
        <v>-15000</v>
      </c>
    </row>
    <row r="12" spans="1:17" x14ac:dyDescent="0.25">
      <c r="A12" s="4" t="s">
        <v>19</v>
      </c>
      <c r="B12" t="s">
        <v>20</v>
      </c>
      <c r="C12" s="6">
        <v>300</v>
      </c>
      <c r="D12" s="6">
        <v>877</v>
      </c>
      <c r="E12" s="6">
        <f t="shared" si="0"/>
        <v>-577</v>
      </c>
      <c r="F12" s="11">
        <f t="shared" si="1"/>
        <v>2.9233333333333333</v>
      </c>
      <c r="G12" s="21">
        <v>1000</v>
      </c>
      <c r="H12" s="6">
        <f t="shared" si="2"/>
        <v>700</v>
      </c>
    </row>
    <row r="13" spans="1:17" x14ac:dyDescent="0.25">
      <c r="A13" s="4" t="s">
        <v>21</v>
      </c>
      <c r="B13" t="s">
        <v>22</v>
      </c>
      <c r="C13" s="6">
        <v>18000</v>
      </c>
      <c r="D13" s="6">
        <v>6766.97</v>
      </c>
      <c r="E13" s="6">
        <f t="shared" si="0"/>
        <v>11233.029999999999</v>
      </c>
      <c r="F13" s="11">
        <f t="shared" si="1"/>
        <v>0.37594277777777779</v>
      </c>
      <c r="G13" s="21">
        <v>15000</v>
      </c>
      <c r="H13" s="6">
        <f t="shared" si="2"/>
        <v>-3000</v>
      </c>
    </row>
    <row r="14" spans="1:17" x14ac:dyDescent="0.25">
      <c r="A14" s="4" t="s">
        <v>23</v>
      </c>
      <c r="B14" t="s">
        <v>24</v>
      </c>
      <c r="C14" s="6">
        <v>3000</v>
      </c>
      <c r="D14" s="6">
        <v>3750</v>
      </c>
      <c r="E14" s="6">
        <f t="shared" si="0"/>
        <v>-750</v>
      </c>
      <c r="F14" s="11">
        <f t="shared" si="1"/>
        <v>1.25</v>
      </c>
      <c r="G14" s="21">
        <v>5000</v>
      </c>
      <c r="H14" s="6">
        <f t="shared" si="2"/>
        <v>2000</v>
      </c>
      <c r="J14" s="33" t="s">
        <v>506</v>
      </c>
    </row>
    <row r="15" spans="1:17" x14ac:dyDescent="0.25">
      <c r="A15" s="4" t="s">
        <v>25</v>
      </c>
      <c r="B15" t="s">
        <v>26</v>
      </c>
      <c r="C15" s="6">
        <v>3000</v>
      </c>
      <c r="D15" s="6">
        <v>2702.16</v>
      </c>
      <c r="E15" s="6">
        <f t="shared" si="0"/>
        <v>297.84000000000015</v>
      </c>
      <c r="F15" s="11">
        <f t="shared" si="1"/>
        <v>0.90071999999999997</v>
      </c>
      <c r="G15" s="21">
        <v>4000</v>
      </c>
      <c r="H15" s="6">
        <f t="shared" si="2"/>
        <v>1000</v>
      </c>
    </row>
    <row r="16" spans="1:17" x14ac:dyDescent="0.25">
      <c r="A16" s="4" t="s">
        <v>27</v>
      </c>
      <c r="B16" t="s">
        <v>28</v>
      </c>
      <c r="C16" s="6">
        <v>5000</v>
      </c>
      <c r="D16" s="6">
        <v>20115</v>
      </c>
      <c r="E16" s="6">
        <f t="shared" si="0"/>
        <v>-15115</v>
      </c>
      <c r="F16" s="11">
        <f t="shared" si="1"/>
        <v>4.0229999999999997</v>
      </c>
      <c r="G16" s="21">
        <v>8000</v>
      </c>
      <c r="H16" s="6">
        <f t="shared" si="2"/>
        <v>3000</v>
      </c>
    </row>
    <row r="17" spans="1:10" x14ac:dyDescent="0.25">
      <c r="A17" s="4" t="s">
        <v>29</v>
      </c>
      <c r="B17" t="s">
        <v>30</v>
      </c>
      <c r="C17" s="6">
        <v>849985</v>
      </c>
      <c r="D17" s="6">
        <v>665789.56000000006</v>
      </c>
      <c r="E17" s="6">
        <f t="shared" si="0"/>
        <v>184195.43999999994</v>
      </c>
      <c r="F17" s="11">
        <f t="shared" si="1"/>
        <v>0.78329565815867341</v>
      </c>
      <c r="G17" s="21">
        <v>1015000</v>
      </c>
      <c r="H17" s="6">
        <f t="shared" si="2"/>
        <v>165015</v>
      </c>
    </row>
    <row r="18" spans="1:10" x14ac:dyDescent="0.25">
      <c r="A18" s="4" t="s">
        <v>31</v>
      </c>
      <c r="B18" t="s">
        <v>32</v>
      </c>
      <c r="C18" s="6">
        <v>212184</v>
      </c>
      <c r="D18" s="6">
        <v>166447.4</v>
      </c>
      <c r="E18" s="6">
        <f t="shared" si="0"/>
        <v>45736.600000000006</v>
      </c>
      <c r="F18" s="11">
        <f t="shared" si="1"/>
        <v>0.78444840327263132</v>
      </c>
      <c r="G18" s="21">
        <v>253350</v>
      </c>
      <c r="H18" s="6">
        <f t="shared" si="2"/>
        <v>41166</v>
      </c>
    </row>
    <row r="19" spans="1:10" x14ac:dyDescent="0.25">
      <c r="A19" s="4" t="s">
        <v>33</v>
      </c>
      <c r="B19" t="s">
        <v>34</v>
      </c>
      <c r="C19" s="6">
        <v>20000</v>
      </c>
      <c r="D19" s="6">
        <v>15859.65</v>
      </c>
      <c r="E19" s="6">
        <f t="shared" si="0"/>
        <v>4140.3500000000004</v>
      </c>
      <c r="F19" s="11">
        <f t="shared" si="1"/>
        <v>0.79298250000000003</v>
      </c>
      <c r="G19" s="21">
        <v>25000</v>
      </c>
      <c r="H19" s="6">
        <f t="shared" si="2"/>
        <v>5000</v>
      </c>
    </row>
    <row r="20" spans="1:10" x14ac:dyDescent="0.25">
      <c r="A20" s="4" t="s">
        <v>35</v>
      </c>
      <c r="B20" t="s">
        <v>36</v>
      </c>
      <c r="C20" s="6">
        <v>25</v>
      </c>
      <c r="D20" s="6">
        <v>0</v>
      </c>
      <c r="E20" s="6">
        <f t="shared" si="0"/>
        <v>25</v>
      </c>
      <c r="F20" s="11">
        <f t="shared" si="1"/>
        <v>0</v>
      </c>
      <c r="G20" s="21">
        <f>C20</f>
        <v>25</v>
      </c>
      <c r="H20" s="6">
        <f t="shared" si="2"/>
        <v>0</v>
      </c>
    </row>
    <row r="21" spans="1:10" x14ac:dyDescent="0.25">
      <c r="A21" s="4" t="s">
        <v>37</v>
      </c>
      <c r="B21" t="s">
        <v>38</v>
      </c>
      <c r="C21" s="6">
        <v>72000</v>
      </c>
      <c r="D21" s="6">
        <v>52321.74</v>
      </c>
      <c r="E21" s="6">
        <v>15</v>
      </c>
      <c r="F21" s="11">
        <f t="shared" si="1"/>
        <v>0.72669083333333329</v>
      </c>
      <c r="G21" s="21">
        <f>C21</f>
        <v>72000</v>
      </c>
      <c r="H21" s="6">
        <f t="shared" si="2"/>
        <v>0</v>
      </c>
    </row>
    <row r="22" spans="1:10" x14ac:dyDescent="0.25">
      <c r="A22" s="4" t="s">
        <v>39</v>
      </c>
      <c r="B22" t="s">
        <v>40</v>
      </c>
      <c r="C22" s="6">
        <v>15000</v>
      </c>
      <c r="D22" s="6">
        <v>15201.24</v>
      </c>
      <c r="E22" s="6">
        <f t="shared" si="0"/>
        <v>-201.23999999999978</v>
      </c>
      <c r="F22" s="11">
        <f t="shared" si="1"/>
        <v>1.0134160000000001</v>
      </c>
      <c r="G22" s="21">
        <v>0</v>
      </c>
      <c r="H22" s="6">
        <f t="shared" si="2"/>
        <v>-15000</v>
      </c>
      <c r="J22" s="33" t="s">
        <v>508</v>
      </c>
    </row>
    <row r="23" spans="1:10" x14ac:dyDescent="0.25">
      <c r="A23" s="4" t="s">
        <v>41</v>
      </c>
      <c r="B23" t="s">
        <v>42</v>
      </c>
      <c r="C23" s="6">
        <v>900</v>
      </c>
      <c r="D23" s="6">
        <v>650</v>
      </c>
      <c r="E23" s="6">
        <f t="shared" si="0"/>
        <v>250</v>
      </c>
      <c r="F23" s="11">
        <f t="shared" si="1"/>
        <v>0.72222222222222221</v>
      </c>
      <c r="G23" s="21">
        <v>1350</v>
      </c>
      <c r="H23" s="6">
        <f t="shared" si="2"/>
        <v>450</v>
      </c>
      <c r="J23" s="33" t="s">
        <v>507</v>
      </c>
    </row>
    <row r="24" spans="1:10" x14ac:dyDescent="0.25">
      <c r="A24" s="4" t="s">
        <v>43</v>
      </c>
      <c r="B24" t="s">
        <v>44</v>
      </c>
      <c r="C24" s="6">
        <v>1130</v>
      </c>
      <c r="D24" s="6">
        <v>940.03</v>
      </c>
      <c r="E24" s="6">
        <f t="shared" si="0"/>
        <v>189.97000000000003</v>
      </c>
      <c r="F24" s="11">
        <f t="shared" si="1"/>
        <v>0.83188495575221233</v>
      </c>
      <c r="G24" s="21">
        <v>950</v>
      </c>
      <c r="H24" s="6">
        <f t="shared" si="2"/>
        <v>-180</v>
      </c>
    </row>
    <row r="25" spans="1:10" x14ac:dyDescent="0.25">
      <c r="A25" s="4" t="s">
        <v>45</v>
      </c>
      <c r="B25" t="s">
        <v>46</v>
      </c>
      <c r="C25" s="6">
        <v>1500</v>
      </c>
      <c r="D25" s="6">
        <v>300</v>
      </c>
      <c r="E25" s="6">
        <f t="shared" si="0"/>
        <v>1200</v>
      </c>
      <c r="F25" s="11">
        <f t="shared" si="1"/>
        <v>0.2</v>
      </c>
      <c r="G25" s="21">
        <v>1000</v>
      </c>
      <c r="H25" s="6">
        <f t="shared" si="2"/>
        <v>-500</v>
      </c>
    </row>
    <row r="26" spans="1:10" x14ac:dyDescent="0.25">
      <c r="A26" s="4" t="s">
        <v>47</v>
      </c>
      <c r="B26" t="s">
        <v>28</v>
      </c>
      <c r="C26" s="6">
        <v>300</v>
      </c>
      <c r="D26" s="6">
        <v>0</v>
      </c>
      <c r="E26" s="6">
        <f t="shared" si="0"/>
        <v>300</v>
      </c>
      <c r="F26" s="11">
        <f t="shared" si="1"/>
        <v>0</v>
      </c>
      <c r="G26" s="21">
        <f>C26</f>
        <v>300</v>
      </c>
      <c r="H26" s="6">
        <f t="shared" si="2"/>
        <v>0</v>
      </c>
    </row>
    <row r="27" spans="1:10" x14ac:dyDescent="0.25">
      <c r="A27" s="4" t="s">
        <v>48</v>
      </c>
      <c r="B27" t="s">
        <v>49</v>
      </c>
      <c r="C27" s="6">
        <v>65693</v>
      </c>
      <c r="D27" s="6">
        <v>43891.76</v>
      </c>
      <c r="E27" s="6">
        <f t="shared" si="0"/>
        <v>21801.239999999998</v>
      </c>
      <c r="F27" s="11">
        <f t="shared" si="1"/>
        <v>0.66813450443730693</v>
      </c>
      <c r="G27" s="21">
        <v>107087</v>
      </c>
      <c r="H27" s="6">
        <f t="shared" si="2"/>
        <v>41394</v>
      </c>
      <c r="J27" s="33" t="s">
        <v>510</v>
      </c>
    </row>
    <row r="28" spans="1:10" x14ac:dyDescent="0.25">
      <c r="A28" s="4" t="s">
        <v>50</v>
      </c>
      <c r="B28" t="s">
        <v>51</v>
      </c>
      <c r="C28" s="6">
        <v>85000</v>
      </c>
      <c r="D28" s="6">
        <v>43409.38</v>
      </c>
      <c r="E28" s="6">
        <f t="shared" si="0"/>
        <v>41590.620000000003</v>
      </c>
      <c r="F28" s="11">
        <f t="shared" si="1"/>
        <v>0.51069858823529413</v>
      </c>
      <c r="G28" s="21">
        <v>50000</v>
      </c>
      <c r="H28" s="6">
        <f t="shared" si="2"/>
        <v>-35000</v>
      </c>
      <c r="J28" s="33" t="s">
        <v>512</v>
      </c>
    </row>
    <row r="29" spans="1:10" x14ac:dyDescent="0.25">
      <c r="A29" s="4" t="s">
        <v>52</v>
      </c>
      <c r="B29" t="s">
        <v>53</v>
      </c>
      <c r="C29" s="6">
        <v>6000</v>
      </c>
      <c r="D29" s="6">
        <v>6001.5</v>
      </c>
      <c r="E29" s="6">
        <f t="shared" si="0"/>
        <v>-1.5</v>
      </c>
      <c r="F29" s="11">
        <f t="shared" si="1"/>
        <v>1.0002500000000001</v>
      </c>
      <c r="G29" s="21">
        <v>4000</v>
      </c>
      <c r="H29" s="6">
        <f t="shared" si="2"/>
        <v>-2000</v>
      </c>
    </row>
    <row r="30" spans="1:10" x14ac:dyDescent="0.25">
      <c r="A30" s="4" t="s">
        <v>54</v>
      </c>
      <c r="B30" t="s">
        <v>55</v>
      </c>
      <c r="C30" s="6">
        <v>550</v>
      </c>
      <c r="D30" s="6">
        <v>438</v>
      </c>
      <c r="E30" s="6">
        <f t="shared" si="0"/>
        <v>112</v>
      </c>
      <c r="F30" s="11">
        <f t="shared" si="1"/>
        <v>0.79636363636363638</v>
      </c>
      <c r="G30" s="21">
        <v>600</v>
      </c>
      <c r="H30" s="6">
        <f t="shared" si="2"/>
        <v>50</v>
      </c>
    </row>
    <row r="31" spans="1:10" x14ac:dyDescent="0.25">
      <c r="A31" s="4" t="s">
        <v>56</v>
      </c>
      <c r="B31" t="s">
        <v>57</v>
      </c>
      <c r="C31" s="6">
        <v>39082</v>
      </c>
      <c r="D31" s="6">
        <v>39082</v>
      </c>
      <c r="E31" s="6">
        <f t="shared" si="0"/>
        <v>0</v>
      </c>
      <c r="F31" s="11">
        <f t="shared" si="1"/>
        <v>1</v>
      </c>
      <c r="G31" s="21">
        <v>39082</v>
      </c>
      <c r="H31" s="6">
        <f t="shared" si="2"/>
        <v>0</v>
      </c>
    </row>
    <row r="32" spans="1:10" x14ac:dyDescent="0.25">
      <c r="A32" s="4" t="s">
        <v>58</v>
      </c>
      <c r="B32" t="s">
        <v>59</v>
      </c>
      <c r="C32" s="6">
        <v>500</v>
      </c>
      <c r="D32" s="6">
        <v>76.75</v>
      </c>
      <c r="E32" s="6">
        <f t="shared" si="0"/>
        <v>423.25</v>
      </c>
      <c r="F32" s="11">
        <f t="shared" si="1"/>
        <v>0.1535</v>
      </c>
      <c r="G32" s="21">
        <f t="shared" ref="G32:G50" si="3">C32</f>
        <v>500</v>
      </c>
      <c r="H32" s="6">
        <f t="shared" si="2"/>
        <v>0</v>
      </c>
    </row>
    <row r="33" spans="1:10" x14ac:dyDescent="0.25">
      <c r="A33" s="4" t="s">
        <v>60</v>
      </c>
      <c r="B33" t="s">
        <v>61</v>
      </c>
      <c r="C33" s="6">
        <v>3500</v>
      </c>
      <c r="D33" s="6">
        <v>1244.1099999999999</v>
      </c>
      <c r="E33" s="6">
        <f t="shared" si="0"/>
        <v>2255.8900000000003</v>
      </c>
      <c r="F33" s="11">
        <f t="shared" si="1"/>
        <v>0.35546</v>
      </c>
      <c r="G33" s="21">
        <f t="shared" si="3"/>
        <v>3500</v>
      </c>
      <c r="H33" s="6">
        <f t="shared" si="2"/>
        <v>0</v>
      </c>
    </row>
    <row r="34" spans="1:10" x14ac:dyDescent="0.25">
      <c r="A34" s="4" t="s">
        <v>62</v>
      </c>
      <c r="B34" t="s">
        <v>63</v>
      </c>
      <c r="C34" s="6">
        <v>0</v>
      </c>
      <c r="D34" s="6">
        <v>1229.49</v>
      </c>
      <c r="E34" s="6">
        <f t="shared" si="0"/>
        <v>-1229.49</v>
      </c>
      <c r="F34" s="11">
        <v>0</v>
      </c>
      <c r="G34" s="21">
        <v>1500</v>
      </c>
      <c r="H34" s="6">
        <f t="shared" si="2"/>
        <v>1500</v>
      </c>
    </row>
    <row r="35" spans="1:10" x14ac:dyDescent="0.25">
      <c r="A35" s="4" t="s">
        <v>64</v>
      </c>
      <c r="B35" t="s">
        <v>65</v>
      </c>
      <c r="C35" s="6">
        <v>1000</v>
      </c>
      <c r="D35" s="6">
        <v>57.04</v>
      </c>
      <c r="E35" s="6">
        <f t="shared" si="0"/>
        <v>942.96</v>
      </c>
      <c r="F35" s="11">
        <f t="shared" ref="F35:F51" si="4">D35/C35</f>
        <v>5.704E-2</v>
      </c>
      <c r="G35" s="21">
        <f t="shared" si="3"/>
        <v>1000</v>
      </c>
      <c r="H35" s="6">
        <f t="shared" si="2"/>
        <v>0</v>
      </c>
    </row>
    <row r="36" spans="1:10" x14ac:dyDescent="0.25">
      <c r="A36" s="4" t="s">
        <v>66</v>
      </c>
      <c r="B36" t="s">
        <v>67</v>
      </c>
      <c r="C36" s="6">
        <v>1000</v>
      </c>
      <c r="D36" s="6">
        <v>153.69</v>
      </c>
      <c r="E36" s="6">
        <f t="shared" si="0"/>
        <v>846.31</v>
      </c>
      <c r="F36" s="11">
        <f t="shared" si="4"/>
        <v>0.15368999999999999</v>
      </c>
      <c r="G36" s="21">
        <f t="shared" si="3"/>
        <v>1000</v>
      </c>
      <c r="H36" s="6">
        <f t="shared" si="2"/>
        <v>0</v>
      </c>
    </row>
    <row r="37" spans="1:10" x14ac:dyDescent="0.25">
      <c r="A37" s="4" t="s">
        <v>68</v>
      </c>
      <c r="B37" t="s">
        <v>69</v>
      </c>
      <c r="C37" s="6">
        <v>1200</v>
      </c>
      <c r="D37" s="6">
        <v>224.23</v>
      </c>
      <c r="E37" s="6">
        <f t="shared" si="0"/>
        <v>975.77</v>
      </c>
      <c r="F37" s="11">
        <f t="shared" si="4"/>
        <v>0.18685833333333332</v>
      </c>
      <c r="G37" s="21">
        <f t="shared" si="3"/>
        <v>1200</v>
      </c>
      <c r="H37" s="6">
        <f t="shared" si="2"/>
        <v>0</v>
      </c>
    </row>
    <row r="38" spans="1:10" x14ac:dyDescent="0.25">
      <c r="A38" s="4" t="s">
        <v>70</v>
      </c>
      <c r="B38" t="s">
        <v>71</v>
      </c>
      <c r="C38" s="6">
        <v>36000</v>
      </c>
      <c r="D38" s="6">
        <v>23722.45</v>
      </c>
      <c r="E38" s="6">
        <f t="shared" si="0"/>
        <v>12277.55</v>
      </c>
      <c r="F38" s="11">
        <f t="shared" si="4"/>
        <v>0.65895694444444441</v>
      </c>
      <c r="G38" s="21">
        <f t="shared" si="3"/>
        <v>36000</v>
      </c>
      <c r="H38" s="6">
        <f t="shared" si="2"/>
        <v>0</v>
      </c>
    </row>
    <row r="39" spans="1:10" x14ac:dyDescent="0.25">
      <c r="A39" s="4" t="s">
        <v>72</v>
      </c>
      <c r="B39" t="s">
        <v>73</v>
      </c>
      <c r="C39" s="6">
        <v>23000</v>
      </c>
      <c r="D39" s="6">
        <v>11856.39</v>
      </c>
      <c r="E39" s="6">
        <f t="shared" si="0"/>
        <v>11143.61</v>
      </c>
      <c r="F39" s="11">
        <f t="shared" si="4"/>
        <v>0.51549521739130433</v>
      </c>
      <c r="G39" s="21">
        <f t="shared" si="3"/>
        <v>23000</v>
      </c>
      <c r="H39" s="6">
        <f t="shared" si="2"/>
        <v>0</v>
      </c>
    </row>
    <row r="40" spans="1:10" x14ac:dyDescent="0.25">
      <c r="A40" s="4" t="s">
        <v>74</v>
      </c>
      <c r="B40" t="s">
        <v>75</v>
      </c>
      <c r="C40" s="6">
        <v>58000</v>
      </c>
      <c r="D40" s="6">
        <v>37470.019999999997</v>
      </c>
      <c r="E40" s="6">
        <f t="shared" si="0"/>
        <v>20529.980000000003</v>
      </c>
      <c r="F40" s="11">
        <f t="shared" si="4"/>
        <v>0.64603482758620689</v>
      </c>
      <c r="G40" s="21">
        <v>50000</v>
      </c>
      <c r="H40" s="6">
        <f t="shared" si="2"/>
        <v>-8000</v>
      </c>
    </row>
    <row r="41" spans="1:10" x14ac:dyDescent="0.25">
      <c r="A41" s="4" t="s">
        <v>76</v>
      </c>
      <c r="B41" t="s">
        <v>77</v>
      </c>
      <c r="C41" s="6">
        <v>1600</v>
      </c>
      <c r="D41" s="6">
        <v>258.17</v>
      </c>
      <c r="E41" s="6">
        <f t="shared" si="0"/>
        <v>1341.83</v>
      </c>
      <c r="F41" s="11">
        <f t="shared" si="4"/>
        <v>0.16135625000000001</v>
      </c>
      <c r="G41" s="21">
        <f t="shared" si="3"/>
        <v>1600</v>
      </c>
      <c r="H41" s="6">
        <f t="shared" si="2"/>
        <v>0</v>
      </c>
    </row>
    <row r="42" spans="1:10" x14ac:dyDescent="0.25">
      <c r="A42" s="4" t="s">
        <v>78</v>
      </c>
      <c r="B42" t="s">
        <v>79</v>
      </c>
      <c r="C42" s="6">
        <v>6000</v>
      </c>
      <c r="D42" s="6">
        <v>5288.32</v>
      </c>
      <c r="E42" s="6">
        <f t="shared" si="0"/>
        <v>711.68000000000029</v>
      </c>
      <c r="F42" s="11">
        <f t="shared" si="4"/>
        <v>0.88138666666666665</v>
      </c>
      <c r="G42" s="21">
        <f t="shared" si="3"/>
        <v>6000</v>
      </c>
      <c r="H42" s="6">
        <f t="shared" si="2"/>
        <v>0</v>
      </c>
    </row>
    <row r="43" spans="1:10" x14ac:dyDescent="0.25">
      <c r="A43" s="4" t="s">
        <v>80</v>
      </c>
      <c r="B43" t="s">
        <v>81</v>
      </c>
      <c r="C43" s="6">
        <v>2000</v>
      </c>
      <c r="D43" s="6">
        <v>572.65</v>
      </c>
      <c r="E43" s="6">
        <f t="shared" si="0"/>
        <v>1427.35</v>
      </c>
      <c r="F43" s="11">
        <f t="shared" si="4"/>
        <v>0.286325</v>
      </c>
      <c r="G43" s="21">
        <v>1500</v>
      </c>
      <c r="H43" s="6">
        <f t="shared" si="2"/>
        <v>-500</v>
      </c>
    </row>
    <row r="44" spans="1:10" x14ac:dyDescent="0.25">
      <c r="A44" s="4" t="s">
        <v>82</v>
      </c>
      <c r="B44" t="s">
        <v>83</v>
      </c>
      <c r="C44" s="6">
        <v>750</v>
      </c>
      <c r="D44" s="6">
        <v>820</v>
      </c>
      <c r="E44" s="6">
        <f t="shared" si="0"/>
        <v>-70</v>
      </c>
      <c r="F44" s="11">
        <f t="shared" si="4"/>
        <v>1.0933333333333333</v>
      </c>
      <c r="G44" s="21">
        <v>800</v>
      </c>
      <c r="H44" s="6">
        <f t="shared" si="2"/>
        <v>50</v>
      </c>
    </row>
    <row r="45" spans="1:10" x14ac:dyDescent="0.25">
      <c r="A45" s="4" t="s">
        <v>84</v>
      </c>
      <c r="B45" t="s">
        <v>85</v>
      </c>
      <c r="C45" s="6">
        <v>3200</v>
      </c>
      <c r="D45" s="6">
        <v>1742</v>
      </c>
      <c r="E45" s="6">
        <f t="shared" si="0"/>
        <v>1458</v>
      </c>
      <c r="F45" s="11">
        <f t="shared" si="4"/>
        <v>0.54437500000000005</v>
      </c>
      <c r="G45" s="21">
        <v>3000</v>
      </c>
      <c r="H45" s="6">
        <f t="shared" si="2"/>
        <v>-200</v>
      </c>
    </row>
    <row r="46" spans="1:10" x14ac:dyDescent="0.25">
      <c r="A46" s="4" t="s">
        <v>86</v>
      </c>
      <c r="B46" t="s">
        <v>87</v>
      </c>
      <c r="C46" s="6">
        <v>3200</v>
      </c>
      <c r="D46" s="6">
        <v>1717.41</v>
      </c>
      <c r="E46" s="6">
        <f t="shared" si="0"/>
        <v>1482.59</v>
      </c>
      <c r="F46" s="11">
        <f t="shared" si="4"/>
        <v>0.53669062499999998</v>
      </c>
      <c r="G46" s="21">
        <v>3000</v>
      </c>
      <c r="H46" s="6">
        <f t="shared" si="2"/>
        <v>-200</v>
      </c>
    </row>
    <row r="47" spans="1:10" x14ac:dyDescent="0.25">
      <c r="A47" s="4" t="s">
        <v>88</v>
      </c>
      <c r="B47" t="s">
        <v>89</v>
      </c>
      <c r="C47" s="6">
        <v>25000</v>
      </c>
      <c r="D47" s="6">
        <v>6631.77</v>
      </c>
      <c r="E47" s="6">
        <f t="shared" si="0"/>
        <v>18368.23</v>
      </c>
      <c r="F47" s="11">
        <f t="shared" si="4"/>
        <v>0.26527080000000003</v>
      </c>
      <c r="G47" s="21">
        <v>25000</v>
      </c>
      <c r="H47" s="6">
        <f t="shared" si="2"/>
        <v>0</v>
      </c>
      <c r="I47" s="6" t="s">
        <v>494</v>
      </c>
      <c r="J47" s="33" t="s">
        <v>509</v>
      </c>
    </row>
    <row r="48" spans="1:10" x14ac:dyDescent="0.25">
      <c r="A48" s="4" t="s">
        <v>90</v>
      </c>
      <c r="B48" t="s">
        <v>91</v>
      </c>
      <c r="C48" s="6">
        <v>50</v>
      </c>
      <c r="D48" s="6">
        <v>0</v>
      </c>
      <c r="E48" s="6">
        <f t="shared" si="0"/>
        <v>50</v>
      </c>
      <c r="F48" s="11">
        <f t="shared" si="4"/>
        <v>0</v>
      </c>
      <c r="G48" s="21">
        <v>0</v>
      </c>
      <c r="H48" s="6">
        <f t="shared" si="2"/>
        <v>-50</v>
      </c>
    </row>
    <row r="49" spans="1:8" x14ac:dyDescent="0.25">
      <c r="A49" s="4" t="s">
        <v>92</v>
      </c>
      <c r="B49" t="s">
        <v>93</v>
      </c>
      <c r="C49" s="6">
        <v>500</v>
      </c>
      <c r="D49" s="6">
        <v>175</v>
      </c>
      <c r="E49" s="6">
        <f t="shared" si="0"/>
        <v>325</v>
      </c>
      <c r="F49" s="11">
        <f t="shared" si="4"/>
        <v>0.35</v>
      </c>
      <c r="G49" s="21">
        <f t="shared" si="3"/>
        <v>500</v>
      </c>
      <c r="H49" s="6">
        <f t="shared" si="2"/>
        <v>0</v>
      </c>
    </row>
    <row r="50" spans="1:8" x14ac:dyDescent="0.25">
      <c r="A50" s="4" t="s">
        <v>94</v>
      </c>
      <c r="B50" t="s">
        <v>95</v>
      </c>
      <c r="C50" s="6">
        <v>500</v>
      </c>
      <c r="D50" s="6">
        <v>450.79</v>
      </c>
      <c r="E50" s="6">
        <f t="shared" si="0"/>
        <v>49.20999999999998</v>
      </c>
      <c r="F50" s="11">
        <f t="shared" si="4"/>
        <v>0.90158000000000005</v>
      </c>
      <c r="G50" s="21">
        <f t="shared" si="3"/>
        <v>500</v>
      </c>
      <c r="H50" s="6">
        <f t="shared" si="2"/>
        <v>0</v>
      </c>
    </row>
    <row r="51" spans="1:8" x14ac:dyDescent="0.25">
      <c r="A51" s="4" t="s">
        <v>96</v>
      </c>
      <c r="B51" t="s">
        <v>97</v>
      </c>
      <c r="C51" s="6">
        <v>100</v>
      </c>
      <c r="D51" s="6">
        <v>250</v>
      </c>
      <c r="E51" s="6">
        <f t="shared" si="0"/>
        <v>-150</v>
      </c>
      <c r="F51" s="11">
        <f t="shared" si="4"/>
        <v>2.5</v>
      </c>
      <c r="G51" s="21">
        <v>200</v>
      </c>
      <c r="H51" s="6">
        <f t="shared" si="2"/>
        <v>100</v>
      </c>
    </row>
    <row r="52" spans="1:8" x14ac:dyDescent="0.25">
      <c r="A52" s="12" t="s">
        <v>98</v>
      </c>
      <c r="B52" s="13" t="s">
        <v>99</v>
      </c>
      <c r="C52" s="14">
        <v>0</v>
      </c>
      <c r="D52" s="14">
        <v>19</v>
      </c>
      <c r="E52" s="14">
        <f t="shared" si="0"/>
        <v>-19</v>
      </c>
      <c r="F52" s="15">
        <v>0</v>
      </c>
      <c r="G52" s="22">
        <v>20</v>
      </c>
      <c r="H52" s="14">
        <f t="shared" si="2"/>
        <v>20</v>
      </c>
    </row>
    <row r="53" spans="1:8" x14ac:dyDescent="0.25">
      <c r="A53" s="4"/>
      <c r="B53" t="s">
        <v>485</v>
      </c>
      <c r="C53" s="6">
        <f>SUM(C5:C52)</f>
        <v>1962909</v>
      </c>
      <c r="D53" s="6">
        <f>SUM(D5:D52)</f>
        <v>1578298.3599999994</v>
      </c>
      <c r="E53" s="6">
        <f>SUM(E5:E52)</f>
        <v>364947.38</v>
      </c>
      <c r="F53" s="11">
        <v>0</v>
      </c>
      <c r="G53" s="21">
        <f>SUM(G5:G52)</f>
        <v>2170031</v>
      </c>
      <c r="H53" s="6">
        <f>SUM(H5:H52)</f>
        <v>207122</v>
      </c>
    </row>
    <row r="54" spans="1:8" x14ac:dyDescent="0.25">
      <c r="A54" s="4"/>
      <c r="F54" s="11"/>
    </row>
    <row r="55" spans="1:8" x14ac:dyDescent="0.25">
      <c r="A55" s="4"/>
      <c r="F55" s="11"/>
    </row>
  </sheetData>
  <sortState xmlns:xlrd2="http://schemas.microsoft.com/office/spreadsheetml/2017/richdata2" ref="A5:Q295">
    <sortCondition ref="A5:A295"/>
  </sortState>
  <pageMargins left="0" right="0" top="0.33333333300000001" bottom="0.25" header="0.25" footer="0.3"/>
  <pageSetup orientation="landscape" r:id="rId1"/>
  <headerFooter>
    <oddHeader xml:space="preserve">&amp;L&amp;"-,Bold" &amp;C &amp;R&amp;"-,Bold"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C88C5-FF1C-407F-9C32-ED3E6CBD4384}">
  <dimension ref="A1:Q326"/>
  <sheetViews>
    <sheetView showGridLines="0" workbookViewId="0">
      <selection activeCell="O22" sqref="O22"/>
    </sheetView>
  </sheetViews>
  <sheetFormatPr defaultRowHeight="15" x14ac:dyDescent="0.25"/>
  <cols>
    <col min="1" max="1" width="11.5703125" bestFit="1" customWidth="1"/>
    <col min="2" max="2" width="36.85546875" bestFit="1" customWidth="1"/>
    <col min="3" max="4" width="10.140625" bestFit="1" customWidth="1"/>
    <col min="5" max="5" width="10.5703125" bestFit="1" customWidth="1"/>
    <col min="6" max="6" width="7.7109375" hidden="1" customWidth="1"/>
    <col min="7" max="7" width="11.28515625" style="18" customWidth="1"/>
    <col min="8" max="8" width="10.85546875" customWidth="1"/>
  </cols>
  <sheetData>
    <row r="1" spans="1:17" x14ac:dyDescent="0.25">
      <c r="A1" t="s">
        <v>487</v>
      </c>
    </row>
    <row r="2" spans="1:17" x14ac:dyDescent="0.25">
      <c r="A2" s="2"/>
      <c r="B2" s="1"/>
      <c r="C2" s="39" t="s">
        <v>482</v>
      </c>
      <c r="D2" s="39"/>
      <c r="E2" s="5"/>
      <c r="F2" s="5"/>
      <c r="G2" s="19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s="10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483</v>
      </c>
      <c r="F3" s="9" t="s">
        <v>484</v>
      </c>
      <c r="G3" s="20" t="s">
        <v>491</v>
      </c>
      <c r="H3" s="17" t="s">
        <v>493</v>
      </c>
      <c r="I3" s="9"/>
      <c r="J3" s="9"/>
      <c r="K3" s="9"/>
      <c r="L3" s="9"/>
      <c r="M3" s="9"/>
      <c r="N3" s="9"/>
      <c r="O3" s="9"/>
      <c r="P3" s="9"/>
      <c r="Q3" s="9"/>
    </row>
    <row r="4" spans="1:17" x14ac:dyDescent="0.25">
      <c r="A4" s="4" t="s">
        <v>161</v>
      </c>
      <c r="B4" t="s">
        <v>162</v>
      </c>
      <c r="C4" s="6">
        <v>14000</v>
      </c>
      <c r="D4" s="6">
        <v>6841.62</v>
      </c>
      <c r="E4" s="6">
        <f t="shared" ref="E4:E21" si="0">C4-D4</f>
        <v>7158.38</v>
      </c>
      <c r="F4" s="11">
        <f t="shared" ref="F4:F21" si="1">D4/C4</f>
        <v>0.48868714285714288</v>
      </c>
      <c r="G4" s="21">
        <v>19745</v>
      </c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x14ac:dyDescent="0.25">
      <c r="A5" s="4" t="s">
        <v>163</v>
      </c>
      <c r="B5" t="s">
        <v>164</v>
      </c>
      <c r="C5" s="6">
        <v>1071</v>
      </c>
      <c r="D5" s="6">
        <v>523.36</v>
      </c>
      <c r="E5" s="6">
        <f t="shared" si="0"/>
        <v>547.64</v>
      </c>
      <c r="F5" s="11">
        <f t="shared" si="1"/>
        <v>0.48866479925303458</v>
      </c>
      <c r="G5" s="21">
        <v>1515</v>
      </c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x14ac:dyDescent="0.25">
      <c r="A6" s="4" t="s">
        <v>165</v>
      </c>
      <c r="B6" t="s">
        <v>166</v>
      </c>
      <c r="C6" s="6">
        <v>1000</v>
      </c>
      <c r="D6" s="6">
        <v>387.47</v>
      </c>
      <c r="E6" s="6">
        <f t="shared" si="0"/>
        <v>612.53</v>
      </c>
      <c r="F6" s="11">
        <f t="shared" si="1"/>
        <v>0.38747000000000004</v>
      </c>
      <c r="G6" s="21">
        <v>1077</v>
      </c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25">
      <c r="A7" s="12" t="s">
        <v>167</v>
      </c>
      <c r="B7" s="13" t="s">
        <v>168</v>
      </c>
      <c r="C7" s="14">
        <v>110</v>
      </c>
      <c r="D7" s="14">
        <v>84.45</v>
      </c>
      <c r="E7" s="14">
        <f t="shared" si="0"/>
        <v>25.549999999999997</v>
      </c>
      <c r="F7" s="15">
        <f t="shared" si="1"/>
        <v>0.7677272727272727</v>
      </c>
      <c r="G7" s="22">
        <v>0</v>
      </c>
      <c r="H7" s="14"/>
      <c r="I7" s="6"/>
      <c r="J7" s="6"/>
      <c r="K7" s="6"/>
      <c r="L7" s="6"/>
      <c r="M7" s="6"/>
      <c r="N7" s="6"/>
      <c r="O7" s="6"/>
      <c r="P7" s="6"/>
      <c r="Q7" s="6"/>
    </row>
    <row r="8" spans="1:17" x14ac:dyDescent="0.25">
      <c r="A8" s="4"/>
      <c r="B8" t="s">
        <v>531</v>
      </c>
      <c r="C8" s="6">
        <f>SUM(C4:C7)</f>
        <v>16181</v>
      </c>
      <c r="D8" s="6">
        <f t="shared" ref="D8:H8" si="2">SUM(D4:D7)</f>
        <v>7836.9</v>
      </c>
      <c r="E8" s="6">
        <f t="shared" si="2"/>
        <v>8344.1</v>
      </c>
      <c r="F8" s="6">
        <f t="shared" si="2"/>
        <v>2.1325492148374501</v>
      </c>
      <c r="G8" s="6">
        <f t="shared" si="2"/>
        <v>22337</v>
      </c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ht="18.75" customHeight="1" x14ac:dyDescent="0.25">
      <c r="A9" s="4"/>
      <c r="C9" s="6"/>
      <c r="D9" s="6"/>
      <c r="E9" s="6"/>
      <c r="F9" s="11"/>
      <c r="G9" s="21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x14ac:dyDescent="0.25">
      <c r="A10" s="4" t="s">
        <v>169</v>
      </c>
      <c r="B10" t="s">
        <v>170</v>
      </c>
      <c r="C10" s="6">
        <v>300</v>
      </c>
      <c r="D10" s="6">
        <v>0</v>
      </c>
      <c r="E10" s="6">
        <f t="shared" si="0"/>
        <v>300</v>
      </c>
      <c r="F10" s="11">
        <f t="shared" si="1"/>
        <v>0</v>
      </c>
      <c r="G10" s="21">
        <v>100</v>
      </c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x14ac:dyDescent="0.25">
      <c r="A11" s="4" t="s">
        <v>171</v>
      </c>
      <c r="B11" t="s">
        <v>172</v>
      </c>
      <c r="C11" s="6">
        <v>200</v>
      </c>
      <c r="D11" s="6">
        <v>100</v>
      </c>
      <c r="E11" s="6">
        <f t="shared" si="0"/>
        <v>100</v>
      </c>
      <c r="F11" s="11">
        <f t="shared" si="1"/>
        <v>0.5</v>
      </c>
      <c r="G11" s="21">
        <v>200</v>
      </c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x14ac:dyDescent="0.25">
      <c r="A12" s="4" t="s">
        <v>173</v>
      </c>
      <c r="B12" t="s">
        <v>174</v>
      </c>
      <c r="C12" s="6">
        <v>200</v>
      </c>
      <c r="D12" s="6">
        <v>0</v>
      </c>
      <c r="E12" s="6">
        <f t="shared" si="0"/>
        <v>200</v>
      </c>
      <c r="F12" s="11">
        <f t="shared" si="1"/>
        <v>0</v>
      </c>
      <c r="G12" s="21">
        <v>100</v>
      </c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x14ac:dyDescent="0.25">
      <c r="A13" s="4" t="s">
        <v>175</v>
      </c>
      <c r="B13" t="s">
        <v>176</v>
      </c>
      <c r="C13" s="6">
        <v>5000</v>
      </c>
      <c r="D13" s="6">
        <v>998</v>
      </c>
      <c r="E13" s="6">
        <f t="shared" si="0"/>
        <v>4002</v>
      </c>
      <c r="F13" s="11">
        <f t="shared" si="1"/>
        <v>0.1996</v>
      </c>
      <c r="G13" s="21">
        <v>5500</v>
      </c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x14ac:dyDescent="0.25">
      <c r="A14" s="4" t="s">
        <v>177</v>
      </c>
      <c r="B14" t="s">
        <v>178</v>
      </c>
      <c r="C14" s="6">
        <v>55000</v>
      </c>
      <c r="D14" s="6">
        <v>53640.38</v>
      </c>
      <c r="E14" s="6">
        <f t="shared" si="0"/>
        <v>1359.6200000000026</v>
      </c>
      <c r="F14" s="11">
        <f t="shared" si="1"/>
        <v>0.97527963636363635</v>
      </c>
      <c r="G14" s="21">
        <v>75000</v>
      </c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5">
      <c r="A15" s="4" t="s">
        <v>179</v>
      </c>
      <c r="B15" t="s">
        <v>180</v>
      </c>
      <c r="C15" s="6">
        <v>150</v>
      </c>
      <c r="D15" s="6">
        <v>0</v>
      </c>
      <c r="E15" s="6">
        <f t="shared" si="0"/>
        <v>150</v>
      </c>
      <c r="F15" s="11">
        <f t="shared" si="1"/>
        <v>0</v>
      </c>
      <c r="G15" s="21">
        <v>150</v>
      </c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x14ac:dyDescent="0.25">
      <c r="A16" s="4" t="s">
        <v>181</v>
      </c>
      <c r="B16" t="s">
        <v>182</v>
      </c>
      <c r="C16" s="6">
        <v>40000</v>
      </c>
      <c r="D16" s="6">
        <v>16644.66</v>
      </c>
      <c r="E16" s="6">
        <f t="shared" si="0"/>
        <v>23355.34</v>
      </c>
      <c r="F16" s="11">
        <f t="shared" si="1"/>
        <v>0.4161165</v>
      </c>
      <c r="G16" s="21">
        <v>40000</v>
      </c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x14ac:dyDescent="0.25">
      <c r="A17" s="4" t="s">
        <v>183</v>
      </c>
      <c r="B17" t="s">
        <v>184</v>
      </c>
      <c r="C17" s="6">
        <v>500</v>
      </c>
      <c r="D17" s="6">
        <v>0</v>
      </c>
      <c r="E17" s="6">
        <f t="shared" si="0"/>
        <v>500</v>
      </c>
      <c r="F17" s="11">
        <f t="shared" si="1"/>
        <v>0</v>
      </c>
      <c r="G17" s="21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x14ac:dyDescent="0.25">
      <c r="A18" s="4" t="s">
        <v>185</v>
      </c>
      <c r="B18" t="s">
        <v>186</v>
      </c>
      <c r="C18" s="6">
        <v>1500</v>
      </c>
      <c r="D18" s="6">
        <v>225</v>
      </c>
      <c r="E18" s="6">
        <f t="shared" si="0"/>
        <v>1275</v>
      </c>
      <c r="F18" s="11">
        <f t="shared" si="1"/>
        <v>0.15</v>
      </c>
      <c r="G18" s="21">
        <v>1500</v>
      </c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x14ac:dyDescent="0.25">
      <c r="A19" s="4" t="s">
        <v>187</v>
      </c>
      <c r="B19" t="s">
        <v>188</v>
      </c>
      <c r="C19" s="6">
        <v>200</v>
      </c>
      <c r="D19" s="6">
        <v>0</v>
      </c>
      <c r="E19" s="6">
        <f t="shared" si="0"/>
        <v>200</v>
      </c>
      <c r="F19" s="11">
        <f t="shared" si="1"/>
        <v>0</v>
      </c>
      <c r="G19" s="21">
        <v>200</v>
      </c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x14ac:dyDescent="0.25">
      <c r="A20" s="4" t="s">
        <v>189</v>
      </c>
      <c r="B20" t="s">
        <v>190</v>
      </c>
      <c r="C20" s="6">
        <v>200</v>
      </c>
      <c r="D20" s="6">
        <v>0</v>
      </c>
      <c r="E20" s="6">
        <f t="shared" si="0"/>
        <v>200</v>
      </c>
      <c r="F20" s="11">
        <f t="shared" si="1"/>
        <v>0</v>
      </c>
      <c r="G20" s="21">
        <v>200</v>
      </c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x14ac:dyDescent="0.25">
      <c r="A21" s="12" t="s">
        <v>191</v>
      </c>
      <c r="B21" s="13" t="s">
        <v>192</v>
      </c>
      <c r="C21" s="14">
        <v>500</v>
      </c>
      <c r="D21" s="14">
        <v>0</v>
      </c>
      <c r="E21" s="14">
        <f t="shared" si="0"/>
        <v>500</v>
      </c>
      <c r="F21" s="15">
        <f t="shared" si="1"/>
        <v>0</v>
      </c>
      <c r="G21" s="22">
        <v>500</v>
      </c>
      <c r="H21" s="14"/>
      <c r="I21" s="6"/>
      <c r="J21" s="6"/>
      <c r="K21" s="6"/>
      <c r="L21" s="6"/>
      <c r="M21" s="6"/>
      <c r="N21" s="6"/>
      <c r="O21" s="6"/>
      <c r="P21" s="6"/>
      <c r="Q21" s="6"/>
    </row>
    <row r="22" spans="1:17" x14ac:dyDescent="0.25">
      <c r="A22" s="41"/>
      <c r="B22" s="43" t="s">
        <v>530</v>
      </c>
      <c r="C22" s="23">
        <f>SUM(C10:C21)</f>
        <v>103750</v>
      </c>
      <c r="D22" s="23">
        <f t="shared" ref="D22:H22" si="3">SUM(D10:D21)</f>
        <v>71608.039999999994</v>
      </c>
      <c r="E22" s="23">
        <f t="shared" si="3"/>
        <v>32141.960000000003</v>
      </c>
      <c r="F22" s="23">
        <f t="shared" si="3"/>
        <v>2.2409961363636364</v>
      </c>
      <c r="G22" s="23">
        <f t="shared" si="3"/>
        <v>123450</v>
      </c>
      <c r="H22" s="23"/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25">
      <c r="A23" s="41"/>
      <c r="B23" s="36"/>
      <c r="C23" s="23"/>
      <c r="D23" s="23"/>
      <c r="E23" s="23"/>
      <c r="F23" s="31"/>
      <c r="G23" s="42"/>
      <c r="H23" s="23"/>
      <c r="I23" s="6"/>
      <c r="J23" s="6"/>
      <c r="K23" s="6"/>
      <c r="L23" s="6"/>
      <c r="M23" s="6"/>
      <c r="N23" s="6"/>
      <c r="O23" s="6"/>
      <c r="P23" s="6"/>
      <c r="Q23" s="6"/>
    </row>
    <row r="24" spans="1:17" ht="15.75" customHeight="1" x14ac:dyDescent="0.25">
      <c r="A24" s="4"/>
      <c r="B24" s="43" t="s">
        <v>532</v>
      </c>
      <c r="C24" s="6">
        <f>C8+C22</f>
        <v>119931</v>
      </c>
      <c r="D24" s="6">
        <f>D8+D22</f>
        <v>79444.939999999988</v>
      </c>
      <c r="E24" s="6">
        <f>E8+E22</f>
        <v>40486.060000000005</v>
      </c>
      <c r="F24" s="6">
        <f>F8+F22</f>
        <v>4.373545351201086</v>
      </c>
      <c r="G24" s="6">
        <f>G8+G22</f>
        <v>145787</v>
      </c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ht="15.75" customHeight="1" x14ac:dyDescent="0.25">
      <c r="A25" s="4"/>
      <c r="C25" s="6"/>
      <c r="D25" s="6"/>
      <c r="E25" s="6"/>
      <c r="F25" s="11"/>
      <c r="G25" s="21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x14ac:dyDescent="0.25">
      <c r="A26" s="4"/>
      <c r="C26" s="6"/>
      <c r="D26" s="6"/>
      <c r="E26" s="6"/>
      <c r="F26" s="11"/>
      <c r="G26" s="21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5">
      <c r="A27" s="4"/>
      <c r="C27" s="6"/>
      <c r="D27" s="6"/>
      <c r="E27" s="6"/>
      <c r="F27" s="11"/>
      <c r="G27" s="21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x14ac:dyDescent="0.25">
      <c r="A28" s="4"/>
      <c r="C28" s="6"/>
      <c r="D28" s="6"/>
      <c r="E28" s="6"/>
      <c r="F28" s="11"/>
      <c r="G28" s="21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5">
      <c r="A29" s="4"/>
      <c r="C29" s="6"/>
      <c r="D29" s="6"/>
      <c r="E29" s="6"/>
      <c r="F29" s="11"/>
      <c r="G29" s="21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x14ac:dyDescent="0.25">
      <c r="A30" s="4"/>
      <c r="C30" s="6"/>
      <c r="D30" s="6"/>
      <c r="E30" s="6"/>
      <c r="F30" s="11"/>
      <c r="G30" s="21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25">
      <c r="A31" s="4"/>
      <c r="C31" s="6"/>
      <c r="D31" s="6"/>
      <c r="E31" s="6"/>
      <c r="F31" s="11"/>
      <c r="G31" s="21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x14ac:dyDescent="0.25">
      <c r="A32" s="4"/>
      <c r="C32" s="6"/>
      <c r="D32" s="6"/>
      <c r="E32" s="6"/>
      <c r="F32" s="11"/>
      <c r="G32" s="21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x14ac:dyDescent="0.25">
      <c r="A33" s="4"/>
      <c r="C33" s="6"/>
      <c r="D33" s="6"/>
      <c r="E33" s="6"/>
      <c r="F33" s="11"/>
      <c r="G33" s="21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x14ac:dyDescent="0.25">
      <c r="A34" s="4"/>
      <c r="C34" s="6"/>
      <c r="D34" s="6"/>
      <c r="E34" s="6"/>
      <c r="F34" s="11"/>
      <c r="G34" s="21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x14ac:dyDescent="0.25">
      <c r="A35" s="4"/>
      <c r="C35" s="6"/>
      <c r="D35" s="6"/>
      <c r="E35" s="6"/>
      <c r="F35" s="11"/>
      <c r="G35" s="21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x14ac:dyDescent="0.25">
      <c r="A36" s="4"/>
      <c r="C36" s="6"/>
      <c r="D36" s="6"/>
      <c r="E36" s="6"/>
      <c r="F36" s="11"/>
      <c r="G36" s="21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x14ac:dyDescent="0.25">
      <c r="A37" s="4"/>
      <c r="C37" s="6"/>
      <c r="D37" s="6"/>
      <c r="E37" s="6"/>
      <c r="F37" s="11"/>
      <c r="G37" s="21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x14ac:dyDescent="0.25">
      <c r="A38" s="4"/>
      <c r="C38" s="6"/>
      <c r="D38" s="6"/>
      <c r="E38" s="6"/>
      <c r="F38" s="11"/>
      <c r="G38" s="21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x14ac:dyDescent="0.25">
      <c r="A39" s="4"/>
      <c r="C39" s="6"/>
      <c r="D39" s="6"/>
      <c r="E39" s="6"/>
      <c r="F39" s="11"/>
      <c r="G39" s="21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x14ac:dyDescent="0.25">
      <c r="A40" s="4"/>
      <c r="C40" s="6"/>
      <c r="D40" s="6"/>
      <c r="E40" s="6"/>
      <c r="F40" s="11"/>
      <c r="G40" s="21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5">
      <c r="A41" s="4"/>
      <c r="C41" s="6"/>
      <c r="D41" s="6"/>
      <c r="E41" s="6"/>
      <c r="F41" s="11"/>
      <c r="G41" s="21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x14ac:dyDescent="0.25">
      <c r="A42" s="4"/>
      <c r="C42" s="6"/>
      <c r="D42" s="6"/>
      <c r="E42" s="6"/>
      <c r="F42" s="11"/>
      <c r="G42" s="21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x14ac:dyDescent="0.25">
      <c r="A43" s="4"/>
      <c r="C43" s="6"/>
      <c r="D43" s="6"/>
      <c r="E43" s="6"/>
      <c r="F43" s="11"/>
      <c r="G43" s="21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x14ac:dyDescent="0.25">
      <c r="A44" s="4"/>
      <c r="C44" s="6"/>
      <c r="D44" s="6"/>
      <c r="E44" s="6"/>
      <c r="F44" s="11"/>
      <c r="G44" s="21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x14ac:dyDescent="0.25">
      <c r="A45" s="4"/>
      <c r="C45" s="6"/>
      <c r="D45" s="6"/>
      <c r="E45" s="6"/>
      <c r="F45" s="11"/>
      <c r="G45" s="21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x14ac:dyDescent="0.25">
      <c r="A46" s="4"/>
      <c r="C46" s="6"/>
      <c r="D46" s="6"/>
      <c r="E46" s="6"/>
      <c r="F46" s="11"/>
      <c r="G46" s="21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x14ac:dyDescent="0.25">
      <c r="A47" s="4"/>
      <c r="C47" s="6"/>
      <c r="D47" s="6"/>
      <c r="E47" s="6"/>
      <c r="F47" s="11"/>
      <c r="G47" s="21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x14ac:dyDescent="0.25">
      <c r="A48" s="4"/>
      <c r="C48" s="6"/>
      <c r="D48" s="6"/>
      <c r="E48" s="6"/>
      <c r="F48" s="11"/>
      <c r="G48" s="21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x14ac:dyDescent="0.25">
      <c r="A49" s="4"/>
      <c r="C49" s="6"/>
      <c r="D49" s="6"/>
      <c r="E49" s="6"/>
      <c r="F49" s="11"/>
      <c r="G49" s="21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x14ac:dyDescent="0.25">
      <c r="A50" s="4"/>
      <c r="C50" s="6"/>
      <c r="D50" s="6"/>
      <c r="E50" s="6"/>
      <c r="F50" s="11"/>
      <c r="G50" s="21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x14ac:dyDescent="0.25">
      <c r="A51" s="4"/>
      <c r="C51" s="6"/>
      <c r="D51" s="6"/>
      <c r="E51" s="6"/>
      <c r="F51" s="11"/>
      <c r="G51" s="21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x14ac:dyDescent="0.25">
      <c r="A52" s="4"/>
      <c r="C52" s="6"/>
      <c r="D52" s="6"/>
      <c r="E52" s="6"/>
      <c r="F52" s="11"/>
      <c r="G52" s="21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x14ac:dyDescent="0.25">
      <c r="A53" s="4"/>
      <c r="C53" s="6"/>
      <c r="D53" s="6"/>
      <c r="E53" s="6"/>
      <c r="F53" s="11"/>
      <c r="G53" s="21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x14ac:dyDescent="0.25">
      <c r="A54" s="4"/>
      <c r="C54" s="6"/>
      <c r="D54" s="6"/>
      <c r="E54" s="6"/>
      <c r="F54" s="11"/>
      <c r="G54" s="21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1:17" x14ac:dyDescent="0.25">
      <c r="A55" s="4"/>
      <c r="C55" s="6"/>
      <c r="D55" s="6"/>
      <c r="E55" s="6"/>
      <c r="F55" s="11"/>
      <c r="G55" s="21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1:17" x14ac:dyDescent="0.25">
      <c r="A56" s="4"/>
      <c r="C56" s="6"/>
      <c r="D56" s="6"/>
      <c r="E56" s="6"/>
      <c r="F56" s="11"/>
      <c r="G56" s="21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1:17" x14ac:dyDescent="0.25">
      <c r="A57" s="4"/>
      <c r="C57" s="6"/>
      <c r="D57" s="6"/>
      <c r="E57" s="6"/>
      <c r="F57" s="11"/>
      <c r="G57" s="21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1:17" x14ac:dyDescent="0.25">
      <c r="A58" s="4"/>
      <c r="C58" s="6"/>
      <c r="D58" s="6"/>
      <c r="E58" s="6"/>
      <c r="F58" s="11"/>
      <c r="G58" s="21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1:17" x14ac:dyDescent="0.25">
      <c r="A59" s="4"/>
      <c r="C59" s="6"/>
      <c r="D59" s="6"/>
      <c r="E59" s="6"/>
      <c r="F59" s="11"/>
      <c r="G59" s="21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1:17" x14ac:dyDescent="0.25">
      <c r="A60" s="4"/>
      <c r="C60" s="6"/>
      <c r="D60" s="6"/>
      <c r="E60" s="6"/>
      <c r="F60" s="11"/>
      <c r="G60" s="21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1:17" x14ac:dyDescent="0.25">
      <c r="A61" s="4"/>
      <c r="C61" s="6"/>
      <c r="D61" s="6"/>
      <c r="E61" s="6"/>
      <c r="F61" s="11"/>
      <c r="G61" s="21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17" x14ac:dyDescent="0.25">
      <c r="A62" s="4"/>
      <c r="C62" s="6"/>
      <c r="D62" s="6"/>
      <c r="E62" s="6"/>
      <c r="F62" s="11"/>
      <c r="G62" s="21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1:17" x14ac:dyDescent="0.25">
      <c r="A63" s="4"/>
      <c r="C63" s="6"/>
      <c r="D63" s="6"/>
      <c r="E63" s="6"/>
      <c r="F63" s="11"/>
      <c r="G63" s="21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17" x14ac:dyDescent="0.25">
      <c r="A64" s="4"/>
      <c r="C64" s="6"/>
      <c r="D64" s="6"/>
      <c r="E64" s="6"/>
      <c r="F64" s="11"/>
      <c r="G64" s="21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x14ac:dyDescent="0.25">
      <c r="A65" s="4"/>
      <c r="C65" s="6"/>
      <c r="D65" s="6"/>
      <c r="E65" s="6"/>
      <c r="F65" s="11"/>
      <c r="G65" s="21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1:17" x14ac:dyDescent="0.25">
      <c r="A66" s="4"/>
      <c r="C66" s="6"/>
      <c r="D66" s="6"/>
      <c r="E66" s="6"/>
      <c r="F66" s="11"/>
      <c r="G66" s="21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x14ac:dyDescent="0.25">
      <c r="A67" s="4"/>
      <c r="C67" s="6"/>
      <c r="D67" s="6"/>
      <c r="E67" s="6"/>
      <c r="F67" s="11"/>
      <c r="G67" s="21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1:17" x14ac:dyDescent="0.25">
      <c r="A68" s="4"/>
      <c r="C68" s="6"/>
      <c r="D68" s="6"/>
      <c r="E68" s="6"/>
      <c r="F68" s="11"/>
      <c r="G68" s="21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 x14ac:dyDescent="0.25">
      <c r="A69" s="4"/>
      <c r="C69" s="6"/>
      <c r="D69" s="6"/>
      <c r="E69" s="6"/>
      <c r="F69" s="11"/>
      <c r="G69" s="21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 x14ac:dyDescent="0.25">
      <c r="A70" s="4"/>
      <c r="C70" s="6"/>
      <c r="D70" s="6"/>
      <c r="E70" s="6"/>
      <c r="F70" s="11"/>
      <c r="G70" s="21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 x14ac:dyDescent="0.25">
      <c r="A71" s="4"/>
      <c r="C71" s="6"/>
      <c r="D71" s="6"/>
      <c r="E71" s="6"/>
      <c r="F71" s="11"/>
      <c r="G71" s="21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 x14ac:dyDescent="0.25">
      <c r="A72" s="4"/>
      <c r="C72" s="6"/>
      <c r="D72" s="6"/>
      <c r="E72" s="6"/>
      <c r="F72" s="11"/>
      <c r="G72" s="21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 x14ac:dyDescent="0.25">
      <c r="A73" s="4"/>
      <c r="C73" s="6"/>
      <c r="D73" s="6"/>
      <c r="E73" s="6"/>
      <c r="F73" s="11"/>
      <c r="G73" s="21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x14ac:dyDescent="0.25">
      <c r="A74" s="4"/>
      <c r="C74" s="6"/>
      <c r="D74" s="6"/>
      <c r="E74" s="6"/>
      <c r="F74" s="11"/>
      <c r="G74" s="21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1:17" x14ac:dyDescent="0.25">
      <c r="A75" s="4"/>
      <c r="C75" s="6"/>
      <c r="D75" s="6"/>
      <c r="E75" s="6"/>
      <c r="F75" s="11"/>
      <c r="G75" s="21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7" x14ac:dyDescent="0.25">
      <c r="A76" s="4"/>
      <c r="C76" s="6"/>
      <c r="D76" s="6"/>
      <c r="E76" s="6"/>
      <c r="F76" s="11"/>
      <c r="G76" s="21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1:17" x14ac:dyDescent="0.25">
      <c r="A77" s="4"/>
      <c r="C77" s="6"/>
      <c r="D77" s="6"/>
      <c r="E77" s="6"/>
      <c r="F77" s="11"/>
      <c r="G77" s="21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1:17" x14ac:dyDescent="0.25">
      <c r="A78" s="4"/>
      <c r="C78" s="6"/>
      <c r="D78" s="6"/>
      <c r="E78" s="6"/>
      <c r="F78" s="11"/>
      <c r="G78" s="21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1:17" x14ac:dyDescent="0.25">
      <c r="A79" s="4"/>
      <c r="C79" s="6"/>
      <c r="D79" s="6"/>
      <c r="E79" s="6"/>
      <c r="F79" s="11"/>
      <c r="G79" s="21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1:17" x14ac:dyDescent="0.25">
      <c r="A80" s="4"/>
      <c r="C80" s="6"/>
      <c r="D80" s="6"/>
      <c r="E80" s="6"/>
      <c r="F80" s="11"/>
      <c r="G80" s="21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1:17" x14ac:dyDescent="0.25">
      <c r="A81" s="4"/>
      <c r="C81" s="6"/>
      <c r="D81" s="6"/>
      <c r="E81" s="6"/>
      <c r="F81" s="11"/>
      <c r="G81" s="21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1:17" x14ac:dyDescent="0.25">
      <c r="A82" s="4"/>
      <c r="C82" s="6"/>
      <c r="D82" s="6"/>
      <c r="E82" s="6"/>
      <c r="F82" s="11"/>
      <c r="G82" s="21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1:17" x14ac:dyDescent="0.25">
      <c r="A83" s="4"/>
      <c r="C83" s="6"/>
      <c r="D83" s="6"/>
      <c r="E83" s="6"/>
      <c r="F83" s="11"/>
      <c r="G83" s="21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1:17" x14ac:dyDescent="0.25">
      <c r="A84" s="4"/>
      <c r="C84" s="6"/>
      <c r="D84" s="6"/>
      <c r="E84" s="6"/>
      <c r="F84" s="11"/>
      <c r="G84" s="21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1:17" x14ac:dyDescent="0.25">
      <c r="A85" s="4"/>
      <c r="C85" s="6"/>
      <c r="D85" s="6"/>
      <c r="E85" s="6"/>
      <c r="F85" s="11"/>
      <c r="G85" s="21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1:17" x14ac:dyDescent="0.25">
      <c r="A86" s="4"/>
      <c r="C86" s="6"/>
      <c r="D86" s="6"/>
      <c r="E86" s="6"/>
      <c r="F86" s="11"/>
      <c r="G86" s="21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1:17" x14ac:dyDescent="0.25">
      <c r="A87" s="4"/>
      <c r="C87" s="6"/>
      <c r="D87" s="6"/>
      <c r="E87" s="6"/>
      <c r="F87" s="11"/>
      <c r="G87" s="21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1:17" x14ac:dyDescent="0.25">
      <c r="A88" s="4"/>
      <c r="C88" s="6"/>
      <c r="D88" s="6"/>
      <c r="E88" s="6"/>
      <c r="F88" s="11"/>
      <c r="G88" s="21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1:17" x14ac:dyDescent="0.25">
      <c r="A89" s="4"/>
      <c r="C89" s="6"/>
      <c r="D89" s="6"/>
      <c r="E89" s="6"/>
      <c r="F89" s="11"/>
      <c r="G89" s="21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1:17" x14ac:dyDescent="0.25">
      <c r="A90" s="4"/>
      <c r="C90" s="6"/>
      <c r="D90" s="6"/>
      <c r="E90" s="6"/>
      <c r="F90" s="11"/>
      <c r="G90" s="21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x14ac:dyDescent="0.25">
      <c r="A91" s="4"/>
      <c r="C91" s="6"/>
      <c r="D91" s="6"/>
      <c r="E91" s="6"/>
      <c r="F91" s="11"/>
      <c r="G91" s="21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 x14ac:dyDescent="0.25">
      <c r="A92" s="4"/>
      <c r="C92" s="6"/>
      <c r="D92" s="6"/>
      <c r="E92" s="6"/>
      <c r="F92" s="11"/>
      <c r="G92" s="21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1:17" x14ac:dyDescent="0.25">
      <c r="A93" s="4"/>
      <c r="C93" s="6"/>
      <c r="D93" s="6"/>
      <c r="E93" s="6"/>
      <c r="F93" s="11"/>
      <c r="G93" s="21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1:17" x14ac:dyDescent="0.25">
      <c r="A94" s="4"/>
      <c r="C94" s="6"/>
      <c r="D94" s="6"/>
      <c r="E94" s="6"/>
      <c r="F94" s="11"/>
      <c r="G94" s="21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x14ac:dyDescent="0.25">
      <c r="A95" s="4"/>
      <c r="C95" s="6"/>
      <c r="D95" s="6"/>
      <c r="E95" s="6"/>
      <c r="F95" s="11"/>
      <c r="G95" s="21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1:17" x14ac:dyDescent="0.25">
      <c r="A96" s="4"/>
      <c r="C96" s="6"/>
      <c r="D96" s="6"/>
      <c r="E96" s="6"/>
      <c r="F96" s="11"/>
      <c r="G96" s="21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1:17" x14ac:dyDescent="0.25">
      <c r="A97" s="4"/>
      <c r="C97" s="6"/>
      <c r="D97" s="6"/>
      <c r="E97" s="6"/>
      <c r="F97" s="11"/>
      <c r="G97" s="21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1:17" x14ac:dyDescent="0.25">
      <c r="A98" s="4"/>
      <c r="C98" s="6"/>
      <c r="D98" s="6"/>
      <c r="E98" s="6"/>
      <c r="F98" s="11"/>
      <c r="G98" s="21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1:17" x14ac:dyDescent="0.25">
      <c r="A99" s="4"/>
      <c r="C99" s="6"/>
      <c r="D99" s="6"/>
      <c r="E99" s="6"/>
      <c r="F99" s="11"/>
      <c r="G99" s="21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1:17" x14ac:dyDescent="0.25">
      <c r="A100" s="4"/>
      <c r="C100" s="6"/>
      <c r="D100" s="6"/>
      <c r="E100" s="6"/>
      <c r="F100" s="11"/>
      <c r="G100" s="21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1:17" x14ac:dyDescent="0.25">
      <c r="A101" s="4"/>
      <c r="C101" s="6"/>
      <c r="D101" s="6"/>
      <c r="E101" s="6"/>
      <c r="F101" s="11"/>
      <c r="G101" s="21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1:17" x14ac:dyDescent="0.25">
      <c r="A102" s="4"/>
      <c r="C102" s="6"/>
      <c r="D102" s="6"/>
      <c r="E102" s="6"/>
      <c r="F102" s="11"/>
      <c r="G102" s="21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1:17" x14ac:dyDescent="0.25">
      <c r="A103" s="4"/>
      <c r="C103" s="6"/>
      <c r="D103" s="6"/>
      <c r="E103" s="6"/>
      <c r="F103" s="11"/>
      <c r="G103" s="21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1:17" x14ac:dyDescent="0.25">
      <c r="A104" s="4"/>
      <c r="C104" s="6"/>
      <c r="D104" s="6"/>
      <c r="E104" s="6"/>
      <c r="F104" s="11"/>
      <c r="G104" s="21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1:17" x14ac:dyDescent="0.25">
      <c r="A105" s="4"/>
      <c r="C105" s="6"/>
      <c r="D105" s="6"/>
      <c r="E105" s="6"/>
      <c r="F105" s="11"/>
      <c r="G105" s="21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1:17" x14ac:dyDescent="0.25">
      <c r="A106" s="4"/>
      <c r="C106" s="6"/>
      <c r="D106" s="6"/>
      <c r="E106" s="6"/>
      <c r="F106" s="11"/>
      <c r="G106" s="21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1:17" x14ac:dyDescent="0.25">
      <c r="A107" s="4"/>
      <c r="C107" s="6"/>
      <c r="D107" s="6"/>
      <c r="E107" s="6"/>
      <c r="F107" s="11"/>
      <c r="G107" s="21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1:17" x14ac:dyDescent="0.25">
      <c r="A108" s="4"/>
      <c r="C108" s="6"/>
      <c r="D108" s="6"/>
      <c r="E108" s="6"/>
      <c r="F108" s="11"/>
      <c r="G108" s="21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1:17" x14ac:dyDescent="0.25">
      <c r="A109" s="4"/>
      <c r="C109" s="6"/>
      <c r="D109" s="6"/>
      <c r="E109" s="6"/>
      <c r="F109" s="11"/>
      <c r="G109" s="21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1:17" x14ac:dyDescent="0.25">
      <c r="A110" s="4"/>
      <c r="C110" s="6"/>
      <c r="D110" s="6"/>
      <c r="E110" s="6"/>
      <c r="F110" s="11"/>
      <c r="G110" s="21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1:17" x14ac:dyDescent="0.25">
      <c r="A111" s="4"/>
      <c r="C111" s="6"/>
      <c r="D111" s="6"/>
      <c r="E111" s="6"/>
      <c r="F111" s="11"/>
      <c r="G111" s="21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1:17" x14ac:dyDescent="0.25">
      <c r="A112" s="4"/>
      <c r="C112" s="6"/>
      <c r="D112" s="6"/>
      <c r="E112" s="6"/>
      <c r="F112" s="11"/>
      <c r="G112" s="21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1:17" x14ac:dyDescent="0.25">
      <c r="A113" s="4"/>
      <c r="C113" s="6"/>
      <c r="D113" s="6"/>
      <c r="E113" s="6"/>
      <c r="F113" s="11"/>
      <c r="G113" s="21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1:17" x14ac:dyDescent="0.25">
      <c r="A114" s="4"/>
      <c r="C114" s="6"/>
      <c r="D114" s="6"/>
      <c r="E114" s="6"/>
      <c r="F114" s="11"/>
      <c r="G114" s="21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1:17" x14ac:dyDescent="0.25">
      <c r="A115" s="4"/>
      <c r="C115" s="6"/>
      <c r="D115" s="6"/>
      <c r="E115" s="6"/>
      <c r="F115" s="11"/>
      <c r="G115" s="21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1:17" x14ac:dyDescent="0.25">
      <c r="A116" s="4"/>
      <c r="C116" s="6"/>
      <c r="D116" s="6"/>
      <c r="E116" s="6"/>
      <c r="F116" s="11"/>
      <c r="G116" s="21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1:17" x14ac:dyDescent="0.25">
      <c r="A117" s="4"/>
      <c r="C117" s="6"/>
      <c r="D117" s="6"/>
      <c r="E117" s="6"/>
      <c r="F117" s="11"/>
      <c r="G117" s="21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1:17" x14ac:dyDescent="0.25">
      <c r="A118" s="4"/>
      <c r="C118" s="6"/>
      <c r="D118" s="6"/>
      <c r="E118" s="6"/>
      <c r="F118" s="11"/>
      <c r="G118" s="21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1:17" x14ac:dyDescent="0.25">
      <c r="A119" s="4"/>
      <c r="C119" s="6"/>
      <c r="D119" s="6"/>
      <c r="E119" s="6"/>
      <c r="F119" s="11"/>
      <c r="G119" s="21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1:17" x14ac:dyDescent="0.25">
      <c r="A120" s="4"/>
      <c r="C120" s="6"/>
      <c r="D120" s="6"/>
      <c r="E120" s="6"/>
      <c r="F120" s="11"/>
      <c r="G120" s="21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1:17" x14ac:dyDescent="0.25">
      <c r="A121" s="4"/>
      <c r="C121" s="6"/>
      <c r="D121" s="6"/>
      <c r="E121" s="6"/>
      <c r="F121" s="11"/>
      <c r="G121" s="21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1:17" x14ac:dyDescent="0.25">
      <c r="A122" s="4"/>
      <c r="C122" s="6"/>
      <c r="D122" s="6"/>
      <c r="E122" s="6"/>
      <c r="F122" s="11"/>
      <c r="G122" s="21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1:17" x14ac:dyDescent="0.25">
      <c r="A123" s="4"/>
      <c r="C123" s="6"/>
      <c r="D123" s="6"/>
      <c r="E123" s="6"/>
      <c r="F123" s="11"/>
      <c r="G123" s="21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1:17" x14ac:dyDescent="0.25">
      <c r="A124" s="4"/>
      <c r="C124" s="6"/>
      <c r="D124" s="6"/>
      <c r="E124" s="6"/>
      <c r="F124" s="11"/>
      <c r="G124" s="21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1:17" x14ac:dyDescent="0.25">
      <c r="A125" s="4"/>
      <c r="C125" s="6"/>
      <c r="D125" s="6"/>
      <c r="E125" s="6"/>
      <c r="F125" s="11"/>
      <c r="G125" s="21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1:17" x14ac:dyDescent="0.25">
      <c r="A126" s="4"/>
      <c r="C126" s="6"/>
      <c r="D126" s="6"/>
      <c r="E126" s="6"/>
      <c r="F126" s="11"/>
      <c r="G126" s="21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1:17" x14ac:dyDescent="0.25">
      <c r="A127" s="4"/>
      <c r="C127" s="6"/>
      <c r="D127" s="6"/>
      <c r="E127" s="6"/>
      <c r="F127" s="11"/>
      <c r="G127" s="21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1:17" x14ac:dyDescent="0.25">
      <c r="A128" s="4"/>
      <c r="C128" s="6"/>
      <c r="D128" s="6"/>
      <c r="E128" s="6"/>
      <c r="F128" s="11"/>
      <c r="G128" s="21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1:17" x14ac:dyDescent="0.25">
      <c r="A129" s="4"/>
      <c r="C129" s="6"/>
      <c r="D129" s="6"/>
      <c r="E129" s="6"/>
      <c r="F129" s="11"/>
      <c r="G129" s="21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1:17" x14ac:dyDescent="0.25">
      <c r="A130" s="4"/>
      <c r="C130" s="6"/>
      <c r="D130" s="6"/>
      <c r="E130" s="6"/>
      <c r="F130" s="11"/>
      <c r="G130" s="21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1:17" x14ac:dyDescent="0.25">
      <c r="A131" s="4"/>
      <c r="C131" s="6"/>
      <c r="D131" s="6"/>
      <c r="E131" s="6"/>
      <c r="F131" s="11"/>
      <c r="G131" s="21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1:17" x14ac:dyDescent="0.25">
      <c r="A132" s="4"/>
      <c r="C132" s="6"/>
      <c r="D132" s="6"/>
      <c r="E132" s="6"/>
      <c r="F132" s="11"/>
      <c r="G132" s="21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1:17" x14ac:dyDescent="0.25">
      <c r="A133" s="4"/>
      <c r="C133" s="6"/>
      <c r="D133" s="6"/>
      <c r="E133" s="6"/>
      <c r="F133" s="11"/>
      <c r="G133" s="21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1:17" x14ac:dyDescent="0.25">
      <c r="A134" s="4"/>
      <c r="C134" s="6"/>
      <c r="D134" s="6"/>
      <c r="E134" s="6"/>
      <c r="F134" s="11"/>
      <c r="G134" s="21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1:17" x14ac:dyDescent="0.25">
      <c r="A135" s="4"/>
      <c r="C135" s="6"/>
      <c r="D135" s="6"/>
      <c r="E135" s="6"/>
      <c r="F135" s="11"/>
      <c r="G135" s="21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1:17" x14ac:dyDescent="0.25">
      <c r="A136" s="4"/>
      <c r="C136" s="6"/>
      <c r="D136" s="6"/>
      <c r="E136" s="6"/>
      <c r="F136" s="11"/>
      <c r="G136" s="21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1:17" x14ac:dyDescent="0.25">
      <c r="A137" s="4"/>
      <c r="C137" s="6"/>
      <c r="D137" s="6"/>
      <c r="E137" s="6"/>
      <c r="F137" s="11"/>
      <c r="G137" s="21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1:17" x14ac:dyDescent="0.25">
      <c r="A138" s="4"/>
      <c r="C138" s="6"/>
      <c r="D138" s="6"/>
      <c r="E138" s="6"/>
      <c r="F138" s="11"/>
      <c r="G138" s="21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1:17" x14ac:dyDescent="0.25">
      <c r="A139" s="4"/>
      <c r="C139" s="6"/>
      <c r="D139" s="6"/>
      <c r="E139" s="6"/>
      <c r="F139" s="11"/>
      <c r="G139" s="21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1:17" x14ac:dyDescent="0.25">
      <c r="A140" s="4"/>
      <c r="C140" s="6"/>
      <c r="D140" s="6"/>
      <c r="E140" s="6"/>
      <c r="F140" s="11"/>
      <c r="G140" s="21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1:17" x14ac:dyDescent="0.25">
      <c r="A141" s="4"/>
      <c r="C141" s="6"/>
      <c r="D141" s="6"/>
      <c r="E141" s="6"/>
      <c r="F141" s="11"/>
      <c r="G141" s="21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1:17" x14ac:dyDescent="0.25">
      <c r="A142" s="4"/>
      <c r="C142" s="6"/>
      <c r="D142" s="6"/>
      <c r="E142" s="6"/>
      <c r="F142" s="11"/>
      <c r="G142" s="21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1:17" x14ac:dyDescent="0.25">
      <c r="A143" s="4"/>
      <c r="C143" s="6"/>
      <c r="D143" s="6"/>
      <c r="E143" s="6"/>
      <c r="F143" s="11"/>
      <c r="G143" s="21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1:17" x14ac:dyDescent="0.25">
      <c r="A144" s="4"/>
      <c r="C144" s="6"/>
      <c r="D144" s="6"/>
      <c r="E144" s="6"/>
      <c r="F144" s="11"/>
      <c r="G144" s="21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1:17" x14ac:dyDescent="0.25">
      <c r="A145" s="4"/>
      <c r="C145" s="6"/>
      <c r="D145" s="6"/>
      <c r="E145" s="6"/>
      <c r="F145" s="11"/>
      <c r="G145" s="21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1:17" x14ac:dyDescent="0.25">
      <c r="A146" s="4"/>
      <c r="C146" s="6"/>
      <c r="D146" s="6"/>
      <c r="E146" s="6"/>
      <c r="F146" s="11"/>
      <c r="G146" s="21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1:17" x14ac:dyDescent="0.25">
      <c r="A147" s="4"/>
      <c r="C147" s="6"/>
      <c r="D147" s="6"/>
      <c r="E147" s="6"/>
      <c r="F147" s="11"/>
      <c r="G147" s="21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1:17" x14ac:dyDescent="0.25">
      <c r="A148" s="4"/>
      <c r="C148" s="6"/>
      <c r="D148" s="6"/>
      <c r="E148" s="6"/>
      <c r="F148" s="11"/>
      <c r="G148" s="21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1:17" x14ac:dyDescent="0.25">
      <c r="A149" s="4"/>
      <c r="C149" s="6"/>
      <c r="D149" s="6"/>
      <c r="E149" s="6"/>
      <c r="F149" s="11"/>
      <c r="G149" s="21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1:17" x14ac:dyDescent="0.25">
      <c r="A150" s="4"/>
      <c r="C150" s="6"/>
      <c r="D150" s="6"/>
      <c r="E150" s="6"/>
      <c r="F150" s="11"/>
      <c r="G150" s="21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1:17" x14ac:dyDescent="0.25">
      <c r="A151" s="4"/>
      <c r="C151" s="6"/>
      <c r="D151" s="6"/>
      <c r="E151" s="6"/>
      <c r="F151" s="11"/>
      <c r="G151" s="21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1:17" x14ac:dyDescent="0.25">
      <c r="A152" s="4"/>
      <c r="C152" s="6"/>
      <c r="D152" s="6"/>
      <c r="E152" s="6"/>
      <c r="F152" s="11"/>
      <c r="G152" s="21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1:17" x14ac:dyDescent="0.25">
      <c r="A153" s="4"/>
      <c r="C153" s="6"/>
      <c r="D153" s="6"/>
      <c r="E153" s="6"/>
      <c r="F153" s="11"/>
      <c r="G153" s="21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1:17" x14ac:dyDescent="0.25">
      <c r="A154" s="4"/>
      <c r="C154" s="6"/>
      <c r="D154" s="6"/>
      <c r="E154" s="6"/>
      <c r="F154" s="11"/>
      <c r="G154" s="21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1:17" x14ac:dyDescent="0.25">
      <c r="A155" s="4"/>
      <c r="C155" s="6"/>
      <c r="D155" s="6"/>
      <c r="E155" s="6"/>
      <c r="F155" s="11"/>
      <c r="G155" s="21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1:17" x14ac:dyDescent="0.25">
      <c r="A156" s="4"/>
      <c r="C156" s="6"/>
      <c r="D156" s="6"/>
      <c r="E156" s="6"/>
      <c r="F156" s="11"/>
      <c r="G156" s="21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1:17" x14ac:dyDescent="0.25">
      <c r="A157" s="4"/>
      <c r="C157" s="6"/>
      <c r="D157" s="6"/>
      <c r="E157" s="6"/>
      <c r="F157" s="11"/>
      <c r="G157" s="21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1:17" x14ac:dyDescent="0.25">
      <c r="A158" s="4"/>
      <c r="C158" s="6"/>
      <c r="D158" s="6"/>
      <c r="E158" s="6"/>
      <c r="F158" s="11"/>
      <c r="G158" s="21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1:17" x14ac:dyDescent="0.25">
      <c r="A159" s="4"/>
      <c r="C159" s="6"/>
      <c r="D159" s="6"/>
      <c r="E159" s="6"/>
      <c r="F159" s="11"/>
      <c r="G159" s="21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1:17" x14ac:dyDescent="0.25">
      <c r="A160" s="4"/>
      <c r="C160" s="6"/>
      <c r="D160" s="6"/>
      <c r="E160" s="6"/>
      <c r="F160" s="11"/>
      <c r="G160" s="21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1:17" x14ac:dyDescent="0.25">
      <c r="A161" s="4"/>
      <c r="C161" s="6"/>
      <c r="D161" s="6"/>
      <c r="E161" s="6"/>
      <c r="F161" s="11"/>
      <c r="G161" s="21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1:17" x14ac:dyDescent="0.25">
      <c r="A162" s="4"/>
      <c r="C162" s="6"/>
      <c r="D162" s="6"/>
      <c r="E162" s="6"/>
      <c r="F162" s="11"/>
      <c r="G162" s="21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1:17" x14ac:dyDescent="0.25">
      <c r="A163" s="4"/>
      <c r="C163" s="6"/>
      <c r="D163" s="6"/>
      <c r="E163" s="6"/>
      <c r="F163" s="11"/>
      <c r="G163" s="21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1:17" x14ac:dyDescent="0.25">
      <c r="A164" s="4"/>
      <c r="C164" s="6"/>
      <c r="D164" s="6"/>
      <c r="E164" s="6"/>
      <c r="F164" s="11"/>
      <c r="G164" s="21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1:17" x14ac:dyDescent="0.25">
      <c r="A165" s="4"/>
      <c r="C165" s="6"/>
      <c r="D165" s="6"/>
      <c r="E165" s="6"/>
      <c r="F165" s="11"/>
      <c r="G165" s="21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1:17" x14ac:dyDescent="0.25">
      <c r="A166" s="4"/>
      <c r="C166" s="6"/>
      <c r="D166" s="6"/>
      <c r="E166" s="6"/>
      <c r="F166" s="11"/>
      <c r="G166" s="21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1:17" x14ac:dyDescent="0.25">
      <c r="A167" s="4"/>
      <c r="C167" s="6"/>
      <c r="D167" s="6"/>
      <c r="E167" s="6"/>
      <c r="F167" s="11"/>
      <c r="G167" s="21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1:17" x14ac:dyDescent="0.25">
      <c r="A168" s="4"/>
      <c r="C168" s="6"/>
      <c r="D168" s="6"/>
      <c r="E168" s="6"/>
      <c r="F168" s="11"/>
      <c r="G168" s="21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1:17" x14ac:dyDescent="0.25">
      <c r="A169" s="4"/>
      <c r="C169" s="6"/>
      <c r="D169" s="6"/>
      <c r="E169" s="6"/>
      <c r="F169" s="11"/>
      <c r="G169" s="21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1:17" x14ac:dyDescent="0.25">
      <c r="A170" s="4"/>
      <c r="C170" s="6"/>
      <c r="D170" s="6"/>
      <c r="E170" s="6"/>
      <c r="F170" s="11"/>
      <c r="G170" s="21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1:17" x14ac:dyDescent="0.25">
      <c r="A171" s="4"/>
      <c r="C171" s="6"/>
      <c r="D171" s="6"/>
      <c r="E171" s="6"/>
      <c r="F171" s="11"/>
      <c r="G171" s="21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1:17" x14ac:dyDescent="0.25">
      <c r="A172" s="4"/>
      <c r="C172" s="6"/>
      <c r="D172" s="6"/>
      <c r="E172" s="6"/>
      <c r="F172" s="11"/>
      <c r="G172" s="21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1:17" x14ac:dyDescent="0.25">
      <c r="A173" s="4"/>
      <c r="C173" s="6"/>
      <c r="D173" s="6"/>
      <c r="E173" s="6"/>
      <c r="F173" s="11"/>
      <c r="G173" s="21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1:17" x14ac:dyDescent="0.25">
      <c r="A174" s="4"/>
      <c r="C174" s="6"/>
      <c r="D174" s="6"/>
      <c r="E174" s="6"/>
      <c r="F174" s="11"/>
      <c r="G174" s="21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1:17" x14ac:dyDescent="0.25">
      <c r="A175" s="4"/>
      <c r="C175" s="6"/>
      <c r="D175" s="6"/>
      <c r="E175" s="6"/>
      <c r="F175" s="11"/>
      <c r="G175" s="21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1:17" x14ac:dyDescent="0.25">
      <c r="A176" s="4"/>
      <c r="C176" s="6"/>
      <c r="D176" s="6"/>
      <c r="E176" s="6"/>
      <c r="F176" s="11"/>
      <c r="G176" s="21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1:17" x14ac:dyDescent="0.25">
      <c r="A177" s="4"/>
      <c r="C177" s="6"/>
      <c r="D177" s="6"/>
      <c r="E177" s="6"/>
      <c r="F177" s="11"/>
      <c r="G177" s="21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1:17" x14ac:dyDescent="0.25">
      <c r="A178" s="4"/>
      <c r="C178" s="6"/>
      <c r="D178" s="6"/>
      <c r="E178" s="6"/>
      <c r="F178" s="11"/>
      <c r="G178" s="21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1:17" x14ac:dyDescent="0.25">
      <c r="A179" s="4"/>
      <c r="C179" s="6"/>
      <c r="D179" s="6"/>
      <c r="E179" s="6"/>
      <c r="F179" s="11"/>
      <c r="G179" s="21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1:17" x14ac:dyDescent="0.25">
      <c r="A180" s="4"/>
      <c r="C180" s="6"/>
      <c r="D180" s="6"/>
      <c r="E180" s="6"/>
      <c r="F180" s="11"/>
      <c r="G180" s="21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1:17" x14ac:dyDescent="0.25">
      <c r="A181" s="4"/>
      <c r="C181" s="6"/>
      <c r="D181" s="6"/>
      <c r="E181" s="6"/>
      <c r="F181" s="11"/>
      <c r="G181" s="21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1:17" x14ac:dyDescent="0.25">
      <c r="A182" s="4"/>
      <c r="C182" s="6"/>
      <c r="D182" s="6"/>
      <c r="E182" s="6"/>
      <c r="F182" s="11"/>
      <c r="G182" s="21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1:17" x14ac:dyDescent="0.25">
      <c r="A183" s="4"/>
      <c r="C183" s="6"/>
      <c r="D183" s="6"/>
      <c r="E183" s="6"/>
      <c r="F183" s="11"/>
      <c r="G183" s="21"/>
      <c r="H183" s="6"/>
      <c r="I183" s="6"/>
      <c r="J183" s="6"/>
      <c r="K183" s="6"/>
      <c r="L183" s="6"/>
      <c r="M183" s="6"/>
      <c r="N183" s="6"/>
      <c r="O183" s="6"/>
      <c r="P183" s="6"/>
      <c r="Q183" s="6"/>
    </row>
    <row r="184" spans="1:17" x14ac:dyDescent="0.25">
      <c r="A184" s="4"/>
      <c r="C184" s="6"/>
      <c r="D184" s="6"/>
      <c r="E184" s="6"/>
      <c r="F184" s="11"/>
      <c r="G184" s="21"/>
      <c r="H184" s="6"/>
      <c r="I184" s="6"/>
      <c r="J184" s="6"/>
      <c r="K184" s="6"/>
      <c r="L184" s="6"/>
      <c r="M184" s="6"/>
      <c r="N184" s="6"/>
      <c r="O184" s="6"/>
      <c r="P184" s="6"/>
      <c r="Q184" s="6"/>
    </row>
    <row r="185" spans="1:17" x14ac:dyDescent="0.25">
      <c r="A185" s="4"/>
      <c r="C185" s="6"/>
      <c r="D185" s="6"/>
      <c r="E185" s="6"/>
      <c r="F185" s="11"/>
      <c r="G185" s="21"/>
      <c r="H185" s="6"/>
      <c r="I185" s="6"/>
      <c r="J185" s="6"/>
      <c r="K185" s="6"/>
      <c r="L185" s="6"/>
      <c r="M185" s="6"/>
      <c r="N185" s="6"/>
      <c r="O185" s="6"/>
      <c r="P185" s="6"/>
      <c r="Q185" s="6"/>
    </row>
    <row r="186" spans="1:17" x14ac:dyDescent="0.25">
      <c r="A186" s="4"/>
      <c r="C186" s="6"/>
      <c r="D186" s="6"/>
      <c r="E186" s="6"/>
      <c r="F186" s="11"/>
      <c r="G186" s="21"/>
      <c r="H186" s="6"/>
      <c r="I186" s="6"/>
      <c r="J186" s="6"/>
      <c r="K186" s="6"/>
      <c r="L186" s="6"/>
      <c r="M186" s="6"/>
      <c r="N186" s="6"/>
      <c r="O186" s="6"/>
      <c r="P186" s="6"/>
      <c r="Q186" s="6"/>
    </row>
    <row r="187" spans="1:17" x14ac:dyDescent="0.25">
      <c r="A187" s="4"/>
      <c r="C187" s="6"/>
      <c r="D187" s="6"/>
      <c r="E187" s="6"/>
      <c r="F187" s="11"/>
      <c r="G187" s="21"/>
      <c r="H187" s="6"/>
      <c r="I187" s="6"/>
      <c r="J187" s="6"/>
      <c r="K187" s="6"/>
      <c r="L187" s="6"/>
      <c r="M187" s="6"/>
      <c r="N187" s="6"/>
      <c r="O187" s="6"/>
      <c r="P187" s="6"/>
      <c r="Q187" s="6"/>
    </row>
    <row r="188" spans="1:17" x14ac:dyDescent="0.25">
      <c r="A188" s="4"/>
      <c r="C188" s="6"/>
      <c r="D188" s="6"/>
      <c r="E188" s="6"/>
      <c r="F188" s="11"/>
      <c r="G188" s="21"/>
      <c r="H188" s="6"/>
      <c r="I188" s="6"/>
      <c r="J188" s="6"/>
      <c r="K188" s="6"/>
      <c r="L188" s="6"/>
      <c r="M188" s="6"/>
      <c r="N188" s="6"/>
      <c r="O188" s="6"/>
      <c r="P188" s="6"/>
      <c r="Q188" s="6"/>
    </row>
    <row r="189" spans="1:17" x14ac:dyDescent="0.25">
      <c r="A189" s="4"/>
      <c r="C189" s="6"/>
      <c r="D189" s="6"/>
      <c r="E189" s="6"/>
      <c r="F189" s="11"/>
      <c r="G189" s="21"/>
      <c r="H189" s="6"/>
      <c r="I189" s="6"/>
      <c r="J189" s="6"/>
      <c r="K189" s="6"/>
      <c r="L189" s="6"/>
      <c r="M189" s="6"/>
      <c r="N189" s="6"/>
      <c r="O189" s="6"/>
      <c r="P189" s="6"/>
      <c r="Q189" s="6"/>
    </row>
    <row r="190" spans="1:17" x14ac:dyDescent="0.25">
      <c r="A190" s="4"/>
      <c r="C190" s="6"/>
      <c r="D190" s="6"/>
      <c r="E190" s="6"/>
      <c r="F190" s="11"/>
      <c r="G190" s="21"/>
      <c r="H190" s="6"/>
      <c r="I190" s="6"/>
      <c r="J190" s="6"/>
      <c r="K190" s="6"/>
      <c r="L190" s="6"/>
      <c r="M190" s="6"/>
      <c r="N190" s="6"/>
      <c r="O190" s="6"/>
      <c r="P190" s="6"/>
      <c r="Q190" s="6"/>
    </row>
    <row r="191" spans="1:17" x14ac:dyDescent="0.25">
      <c r="A191" s="4"/>
      <c r="C191" s="6"/>
      <c r="D191" s="6"/>
      <c r="E191" s="6"/>
      <c r="F191" s="11"/>
      <c r="G191" s="21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2" spans="1:17" x14ac:dyDescent="0.25">
      <c r="A192" s="4"/>
      <c r="C192" s="6"/>
      <c r="D192" s="6"/>
      <c r="E192" s="6"/>
      <c r="F192" s="11"/>
      <c r="G192" s="21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spans="1:17" x14ac:dyDescent="0.25">
      <c r="A193" s="4"/>
      <c r="C193" s="6"/>
      <c r="D193" s="6"/>
      <c r="E193" s="6"/>
      <c r="F193" s="11"/>
      <c r="G193" s="21"/>
      <c r="H193" s="6"/>
      <c r="I193" s="6"/>
      <c r="J193" s="6"/>
      <c r="K193" s="6"/>
      <c r="L193" s="6"/>
      <c r="M193" s="6"/>
      <c r="N193" s="6"/>
      <c r="O193" s="6"/>
      <c r="P193" s="6"/>
      <c r="Q193" s="6"/>
    </row>
    <row r="194" spans="1:17" x14ac:dyDescent="0.25">
      <c r="A194" s="4"/>
      <c r="C194" s="6"/>
      <c r="D194" s="6"/>
      <c r="E194" s="6"/>
      <c r="F194" s="11"/>
      <c r="G194" s="21"/>
      <c r="H194" s="6"/>
      <c r="I194" s="6"/>
      <c r="J194" s="6"/>
      <c r="K194" s="6"/>
      <c r="L194" s="6"/>
      <c r="M194" s="6"/>
      <c r="N194" s="6"/>
      <c r="O194" s="6"/>
      <c r="P194" s="6"/>
      <c r="Q194" s="6"/>
    </row>
    <row r="195" spans="1:17" x14ac:dyDescent="0.25">
      <c r="A195" s="4"/>
      <c r="C195" s="6"/>
      <c r="D195" s="6"/>
      <c r="E195" s="6"/>
      <c r="F195" s="11"/>
      <c r="G195" s="21"/>
      <c r="H195" s="6"/>
      <c r="I195" s="6"/>
      <c r="J195" s="6"/>
      <c r="K195" s="6"/>
      <c r="L195" s="6"/>
      <c r="M195" s="6"/>
      <c r="N195" s="6"/>
      <c r="O195" s="6"/>
      <c r="P195" s="6"/>
      <c r="Q195" s="6"/>
    </row>
    <row r="196" spans="1:17" x14ac:dyDescent="0.25">
      <c r="A196" s="4"/>
      <c r="C196" s="6"/>
      <c r="D196" s="6"/>
      <c r="E196" s="6"/>
      <c r="F196" s="11"/>
      <c r="G196" s="21"/>
      <c r="H196" s="6"/>
      <c r="I196" s="6"/>
      <c r="J196" s="6"/>
      <c r="K196" s="6"/>
      <c r="L196" s="6"/>
      <c r="M196" s="6"/>
      <c r="N196" s="6"/>
      <c r="O196" s="6"/>
      <c r="P196" s="6"/>
      <c r="Q196" s="6"/>
    </row>
    <row r="197" spans="1:17" x14ac:dyDescent="0.25">
      <c r="A197" s="4"/>
      <c r="C197" s="6"/>
      <c r="D197" s="6"/>
      <c r="E197" s="6"/>
      <c r="F197" s="11"/>
      <c r="G197" s="21"/>
      <c r="H197" s="6"/>
      <c r="I197" s="6"/>
      <c r="J197" s="6"/>
      <c r="K197" s="6"/>
      <c r="L197" s="6"/>
      <c r="M197" s="6"/>
      <c r="N197" s="6"/>
      <c r="O197" s="6"/>
      <c r="P197" s="6"/>
      <c r="Q197" s="6"/>
    </row>
    <row r="198" spans="1:17" x14ac:dyDescent="0.25">
      <c r="A198" s="4"/>
      <c r="C198" s="6"/>
      <c r="D198" s="6"/>
      <c r="E198" s="6"/>
      <c r="F198" s="11"/>
      <c r="G198" s="21"/>
      <c r="H198" s="6"/>
      <c r="I198" s="6"/>
      <c r="J198" s="6"/>
      <c r="K198" s="6"/>
      <c r="L198" s="6"/>
      <c r="M198" s="6"/>
      <c r="N198" s="6"/>
      <c r="O198" s="6"/>
      <c r="P198" s="6"/>
      <c r="Q198" s="6"/>
    </row>
    <row r="199" spans="1:17" x14ac:dyDescent="0.25">
      <c r="A199" s="4"/>
      <c r="C199" s="6"/>
      <c r="D199" s="6"/>
      <c r="E199" s="6"/>
      <c r="F199" s="11"/>
      <c r="G199" s="21"/>
      <c r="H199" s="6"/>
      <c r="I199" s="6"/>
      <c r="J199" s="6"/>
      <c r="K199" s="6"/>
      <c r="L199" s="6"/>
      <c r="M199" s="6"/>
      <c r="N199" s="6"/>
      <c r="O199" s="6"/>
      <c r="P199" s="6"/>
      <c r="Q199" s="6"/>
    </row>
    <row r="200" spans="1:17" x14ac:dyDescent="0.25">
      <c r="A200" s="4"/>
      <c r="C200" s="6"/>
      <c r="D200" s="6"/>
      <c r="E200" s="6"/>
      <c r="F200" s="11"/>
      <c r="G200" s="21"/>
      <c r="H200" s="6"/>
      <c r="I200" s="6"/>
      <c r="J200" s="6"/>
      <c r="K200" s="6"/>
      <c r="L200" s="6"/>
      <c r="M200" s="6"/>
      <c r="N200" s="6"/>
      <c r="O200" s="6"/>
      <c r="P200" s="6"/>
      <c r="Q200" s="6"/>
    </row>
    <row r="201" spans="1:17" x14ac:dyDescent="0.25">
      <c r="A201" s="4"/>
      <c r="C201" s="6"/>
      <c r="D201" s="6"/>
      <c r="E201" s="6"/>
      <c r="F201" s="11"/>
      <c r="G201" s="21"/>
      <c r="H201" s="6"/>
      <c r="I201" s="6"/>
      <c r="J201" s="6"/>
      <c r="K201" s="6"/>
      <c r="L201" s="6"/>
      <c r="M201" s="6"/>
      <c r="N201" s="6"/>
      <c r="O201" s="6"/>
      <c r="P201" s="6"/>
      <c r="Q201" s="6"/>
    </row>
    <row r="202" spans="1:17" x14ac:dyDescent="0.25">
      <c r="A202" s="4"/>
      <c r="C202" s="6"/>
      <c r="D202" s="6"/>
      <c r="E202" s="6"/>
      <c r="F202" s="11"/>
      <c r="G202" s="21"/>
      <c r="H202" s="6"/>
      <c r="I202" s="6"/>
      <c r="J202" s="6"/>
      <c r="K202" s="6"/>
      <c r="L202" s="6"/>
      <c r="M202" s="6"/>
      <c r="N202" s="6"/>
      <c r="O202" s="6"/>
      <c r="P202" s="6"/>
      <c r="Q202" s="6"/>
    </row>
    <row r="203" spans="1:17" x14ac:dyDescent="0.25">
      <c r="A203" s="4"/>
      <c r="C203" s="6"/>
      <c r="D203" s="6"/>
      <c r="E203" s="6"/>
      <c r="F203" s="11"/>
      <c r="G203" s="21"/>
      <c r="H203" s="6"/>
      <c r="I203" s="6"/>
      <c r="J203" s="6"/>
      <c r="K203" s="6"/>
      <c r="L203" s="6"/>
      <c r="M203" s="6"/>
      <c r="N203" s="6"/>
      <c r="O203" s="6"/>
      <c r="P203" s="6"/>
      <c r="Q203" s="6"/>
    </row>
    <row r="204" spans="1:17" x14ac:dyDescent="0.25">
      <c r="A204" s="4"/>
      <c r="C204" s="6"/>
      <c r="D204" s="6"/>
      <c r="E204" s="6"/>
      <c r="F204" s="11"/>
      <c r="G204" s="21"/>
      <c r="H204" s="6"/>
      <c r="I204" s="6"/>
      <c r="J204" s="6"/>
      <c r="K204" s="6"/>
      <c r="L204" s="6"/>
      <c r="M204" s="6"/>
      <c r="N204" s="6"/>
      <c r="O204" s="6"/>
      <c r="P204" s="6"/>
      <c r="Q204" s="6"/>
    </row>
    <row r="205" spans="1:17" x14ac:dyDescent="0.25">
      <c r="A205" s="4"/>
      <c r="C205" s="6"/>
      <c r="D205" s="6"/>
      <c r="E205" s="6"/>
      <c r="F205" s="11"/>
      <c r="G205" s="21"/>
      <c r="H205" s="6"/>
      <c r="I205" s="6"/>
      <c r="J205" s="6"/>
      <c r="K205" s="6"/>
      <c r="L205" s="6"/>
      <c r="M205" s="6"/>
      <c r="N205" s="6"/>
      <c r="O205" s="6"/>
      <c r="P205" s="6"/>
      <c r="Q205" s="6"/>
    </row>
    <row r="206" spans="1:17" x14ac:dyDescent="0.25">
      <c r="A206" s="4"/>
      <c r="C206" s="6"/>
      <c r="D206" s="6"/>
      <c r="E206" s="6"/>
      <c r="F206" s="11"/>
      <c r="G206" s="21"/>
      <c r="H206" s="6"/>
      <c r="I206" s="6"/>
      <c r="J206" s="6"/>
      <c r="K206" s="6"/>
      <c r="L206" s="6"/>
      <c r="M206" s="6"/>
      <c r="N206" s="6"/>
      <c r="O206" s="6"/>
      <c r="P206" s="6"/>
      <c r="Q206" s="6"/>
    </row>
    <row r="207" spans="1:17" x14ac:dyDescent="0.25">
      <c r="A207" s="4"/>
      <c r="C207" s="6"/>
      <c r="D207" s="6"/>
      <c r="E207" s="6"/>
      <c r="F207" s="11"/>
      <c r="G207" s="21"/>
      <c r="H207" s="6"/>
      <c r="I207" s="6"/>
      <c r="J207" s="6"/>
      <c r="K207" s="6"/>
      <c r="L207" s="6"/>
      <c r="M207" s="6"/>
      <c r="N207" s="6"/>
      <c r="O207" s="6"/>
      <c r="P207" s="6"/>
      <c r="Q207" s="6"/>
    </row>
    <row r="208" spans="1:17" x14ac:dyDescent="0.25">
      <c r="A208" s="4"/>
      <c r="C208" s="6"/>
      <c r="D208" s="6"/>
      <c r="E208" s="6"/>
      <c r="F208" s="11"/>
      <c r="G208" s="21"/>
      <c r="H208" s="6"/>
      <c r="I208" s="6"/>
      <c r="J208" s="6"/>
      <c r="K208" s="6"/>
      <c r="L208" s="6"/>
      <c r="M208" s="6"/>
      <c r="N208" s="6"/>
      <c r="O208" s="6"/>
      <c r="P208" s="6"/>
      <c r="Q208" s="6"/>
    </row>
    <row r="209" spans="1:17" x14ac:dyDescent="0.25">
      <c r="A209" s="4"/>
      <c r="C209" s="6"/>
      <c r="D209" s="6"/>
      <c r="E209" s="6"/>
      <c r="F209" s="11"/>
      <c r="G209" s="21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1:17" x14ac:dyDescent="0.25">
      <c r="A210" s="4"/>
      <c r="C210" s="6"/>
      <c r="D210" s="6"/>
      <c r="E210" s="6"/>
      <c r="F210" s="11"/>
      <c r="G210" s="21"/>
      <c r="H210" s="6"/>
      <c r="I210" s="6"/>
      <c r="J210" s="6"/>
      <c r="K210" s="6"/>
      <c r="L210" s="6"/>
      <c r="M210" s="6"/>
      <c r="N210" s="6"/>
      <c r="O210" s="6"/>
      <c r="P210" s="6"/>
      <c r="Q210" s="6"/>
    </row>
    <row r="211" spans="1:17" x14ac:dyDescent="0.25">
      <c r="A211" s="4"/>
      <c r="C211" s="6"/>
      <c r="D211" s="6"/>
      <c r="E211" s="6"/>
      <c r="F211" s="11"/>
      <c r="G211" s="21"/>
      <c r="H211" s="6"/>
      <c r="I211" s="6"/>
      <c r="J211" s="6"/>
      <c r="K211" s="6"/>
      <c r="L211" s="6"/>
      <c r="M211" s="6"/>
      <c r="N211" s="6"/>
      <c r="O211" s="6"/>
      <c r="P211" s="6"/>
      <c r="Q211" s="6"/>
    </row>
    <row r="212" spans="1:17" x14ac:dyDescent="0.25">
      <c r="A212" s="4"/>
      <c r="C212" s="6"/>
      <c r="D212" s="6"/>
      <c r="E212" s="6"/>
      <c r="F212" s="11"/>
      <c r="G212" s="21"/>
      <c r="H212" s="6"/>
      <c r="I212" s="6"/>
      <c r="J212" s="6"/>
      <c r="K212" s="6"/>
      <c r="L212" s="6"/>
      <c r="M212" s="6"/>
      <c r="N212" s="6"/>
      <c r="O212" s="6"/>
      <c r="P212" s="6"/>
      <c r="Q212" s="6"/>
    </row>
    <row r="213" spans="1:17" x14ac:dyDescent="0.25">
      <c r="A213" s="4"/>
      <c r="C213" s="6"/>
      <c r="D213" s="6"/>
      <c r="E213" s="6"/>
      <c r="F213" s="11"/>
      <c r="G213" s="21"/>
      <c r="H213" s="6"/>
      <c r="I213" s="6"/>
      <c r="J213" s="6"/>
      <c r="K213" s="6"/>
      <c r="L213" s="6"/>
      <c r="M213" s="6"/>
      <c r="N213" s="6"/>
      <c r="O213" s="6"/>
      <c r="P213" s="6"/>
      <c r="Q213" s="6"/>
    </row>
    <row r="214" spans="1:17" x14ac:dyDescent="0.25">
      <c r="A214" s="4"/>
      <c r="C214" s="6"/>
      <c r="D214" s="6"/>
      <c r="E214" s="6"/>
      <c r="F214" s="11"/>
      <c r="G214" s="21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5" spans="1:17" x14ac:dyDescent="0.25">
      <c r="A215" s="4"/>
      <c r="C215" s="6"/>
      <c r="D215" s="6"/>
      <c r="E215" s="6"/>
      <c r="F215" s="11"/>
      <c r="G215" s="21"/>
      <c r="H215" s="6"/>
      <c r="I215" s="6"/>
      <c r="J215" s="6"/>
      <c r="K215" s="6"/>
      <c r="L215" s="6"/>
      <c r="M215" s="6"/>
      <c r="N215" s="6"/>
      <c r="O215" s="6"/>
      <c r="P215" s="6"/>
      <c r="Q215" s="6"/>
    </row>
    <row r="216" spans="1:17" x14ac:dyDescent="0.25">
      <c r="A216" s="4"/>
      <c r="C216" s="6"/>
      <c r="D216" s="6"/>
      <c r="E216" s="6"/>
      <c r="F216" s="11"/>
      <c r="G216" s="21"/>
      <c r="H216" s="6"/>
      <c r="I216" s="6"/>
      <c r="J216" s="6"/>
      <c r="K216" s="6"/>
      <c r="L216" s="6"/>
      <c r="M216" s="6"/>
      <c r="N216" s="6"/>
      <c r="O216" s="6"/>
      <c r="P216" s="6"/>
      <c r="Q216" s="6"/>
    </row>
    <row r="217" spans="1:17" x14ac:dyDescent="0.25">
      <c r="A217" s="4"/>
      <c r="C217" s="6"/>
      <c r="D217" s="6"/>
      <c r="E217" s="6"/>
      <c r="F217" s="11"/>
      <c r="G217" s="21"/>
      <c r="H217" s="6"/>
      <c r="I217" s="6"/>
      <c r="J217" s="6"/>
      <c r="K217" s="6"/>
      <c r="L217" s="6"/>
      <c r="M217" s="6"/>
      <c r="N217" s="6"/>
      <c r="O217" s="6"/>
      <c r="P217" s="6"/>
      <c r="Q217" s="6"/>
    </row>
    <row r="218" spans="1:17" x14ac:dyDescent="0.25">
      <c r="A218" s="4"/>
      <c r="C218" s="6"/>
      <c r="D218" s="6"/>
      <c r="E218" s="6"/>
      <c r="F218" s="11"/>
      <c r="G218" s="21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1:17" x14ac:dyDescent="0.25">
      <c r="A219" s="4"/>
      <c r="C219" s="6"/>
      <c r="D219" s="6"/>
      <c r="E219" s="6"/>
      <c r="F219" s="11"/>
      <c r="G219" s="21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spans="1:17" x14ac:dyDescent="0.25">
      <c r="A220" s="4"/>
      <c r="C220" s="6"/>
      <c r="D220" s="6"/>
      <c r="E220" s="6"/>
      <c r="F220" s="11"/>
      <c r="G220" s="21"/>
      <c r="H220" s="6"/>
      <c r="I220" s="6"/>
      <c r="J220" s="6"/>
      <c r="K220" s="6"/>
      <c r="L220" s="6"/>
      <c r="M220" s="6"/>
      <c r="N220" s="6"/>
      <c r="O220" s="6"/>
      <c r="P220" s="6"/>
      <c r="Q220" s="6"/>
    </row>
    <row r="221" spans="1:17" x14ac:dyDescent="0.25">
      <c r="A221" s="4"/>
      <c r="C221" s="6"/>
      <c r="D221" s="6"/>
      <c r="E221" s="6"/>
      <c r="F221" s="11"/>
      <c r="G221" s="21"/>
      <c r="H221" s="6"/>
      <c r="I221" s="6"/>
      <c r="J221" s="6"/>
      <c r="K221" s="6"/>
      <c r="L221" s="6"/>
      <c r="M221" s="6"/>
      <c r="N221" s="6"/>
      <c r="O221" s="6"/>
      <c r="P221" s="6"/>
      <c r="Q221" s="6"/>
    </row>
    <row r="222" spans="1:17" x14ac:dyDescent="0.25">
      <c r="A222" s="4"/>
      <c r="C222" s="6"/>
      <c r="D222" s="6"/>
      <c r="E222" s="6"/>
      <c r="F222" s="11"/>
      <c r="G222" s="21"/>
      <c r="H222" s="6"/>
      <c r="I222" s="6"/>
      <c r="J222" s="6"/>
      <c r="K222" s="6"/>
      <c r="L222" s="6"/>
      <c r="M222" s="6"/>
      <c r="N222" s="6"/>
      <c r="O222" s="6"/>
      <c r="P222" s="6"/>
      <c r="Q222" s="6"/>
    </row>
    <row r="223" spans="1:17" x14ac:dyDescent="0.25">
      <c r="A223" s="4"/>
      <c r="C223" s="6"/>
      <c r="D223" s="6"/>
      <c r="E223" s="6"/>
      <c r="F223" s="11"/>
      <c r="G223" s="21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24" spans="1:17" x14ac:dyDescent="0.25">
      <c r="A224" s="4"/>
      <c r="C224" s="6"/>
      <c r="D224" s="6"/>
      <c r="E224" s="6"/>
      <c r="F224" s="11"/>
      <c r="G224" s="21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25" spans="1:17" x14ac:dyDescent="0.25">
      <c r="A225" s="4"/>
      <c r="C225" s="6"/>
      <c r="D225" s="6"/>
      <c r="E225" s="6"/>
      <c r="F225" s="11"/>
      <c r="G225" s="21"/>
      <c r="H225" s="6"/>
      <c r="I225" s="6"/>
      <c r="J225" s="6"/>
      <c r="K225" s="6"/>
      <c r="L225" s="6"/>
      <c r="M225" s="6"/>
      <c r="N225" s="6"/>
      <c r="O225" s="6"/>
      <c r="P225" s="6"/>
      <c r="Q225" s="6"/>
    </row>
    <row r="226" spans="1:17" x14ac:dyDescent="0.25">
      <c r="A226" s="4"/>
      <c r="C226" s="6"/>
      <c r="D226" s="6"/>
      <c r="E226" s="6"/>
      <c r="F226" s="11"/>
      <c r="G226" s="21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spans="1:17" x14ac:dyDescent="0.25">
      <c r="A227" s="4"/>
      <c r="C227" s="6"/>
      <c r="D227" s="6"/>
      <c r="E227" s="6"/>
      <c r="F227" s="11"/>
      <c r="G227" s="21"/>
      <c r="H227" s="6"/>
      <c r="I227" s="6"/>
      <c r="J227" s="6"/>
      <c r="K227" s="6"/>
      <c r="L227" s="6"/>
      <c r="M227" s="6"/>
      <c r="N227" s="6"/>
      <c r="O227" s="6"/>
      <c r="P227" s="6"/>
      <c r="Q227" s="6"/>
    </row>
    <row r="228" spans="1:17" x14ac:dyDescent="0.25">
      <c r="A228" s="4"/>
      <c r="C228" s="6"/>
      <c r="D228" s="6"/>
      <c r="E228" s="6"/>
      <c r="F228" s="11"/>
      <c r="G228" s="21"/>
      <c r="H228" s="6"/>
      <c r="I228" s="6"/>
      <c r="J228" s="6"/>
      <c r="K228" s="6"/>
      <c r="L228" s="6"/>
      <c r="M228" s="6"/>
      <c r="N228" s="6"/>
      <c r="O228" s="6"/>
      <c r="P228" s="6"/>
      <c r="Q228" s="6"/>
    </row>
    <row r="229" spans="1:17" x14ac:dyDescent="0.25">
      <c r="A229" s="4"/>
      <c r="C229" s="6"/>
      <c r="D229" s="6"/>
      <c r="E229" s="6"/>
      <c r="F229" s="11"/>
      <c r="G229" s="21"/>
      <c r="H229" s="6"/>
      <c r="I229" s="6"/>
      <c r="J229" s="6"/>
      <c r="K229" s="6"/>
      <c r="L229" s="6"/>
      <c r="M229" s="6"/>
      <c r="N229" s="6"/>
      <c r="O229" s="6"/>
      <c r="P229" s="6"/>
      <c r="Q229" s="6"/>
    </row>
    <row r="230" spans="1:17" x14ac:dyDescent="0.25">
      <c r="A230" s="4"/>
      <c r="C230" s="6"/>
      <c r="D230" s="6"/>
      <c r="E230" s="6"/>
      <c r="F230" s="11"/>
      <c r="G230" s="21"/>
      <c r="H230" s="6"/>
      <c r="I230" s="6"/>
      <c r="J230" s="6"/>
      <c r="K230" s="6"/>
      <c r="L230" s="6"/>
      <c r="M230" s="6"/>
      <c r="N230" s="6"/>
      <c r="O230" s="6"/>
      <c r="P230" s="6"/>
      <c r="Q230" s="6"/>
    </row>
    <row r="231" spans="1:17" x14ac:dyDescent="0.25">
      <c r="A231" s="4"/>
      <c r="C231" s="6"/>
      <c r="D231" s="6"/>
      <c r="E231" s="6"/>
      <c r="F231" s="11"/>
      <c r="G231" s="21"/>
      <c r="H231" s="6"/>
      <c r="I231" s="6"/>
      <c r="J231" s="6"/>
      <c r="K231" s="6"/>
      <c r="L231" s="6"/>
      <c r="M231" s="6"/>
      <c r="N231" s="6"/>
      <c r="O231" s="6"/>
      <c r="P231" s="6"/>
      <c r="Q231" s="6"/>
    </row>
    <row r="232" spans="1:17" x14ac:dyDescent="0.25">
      <c r="A232" s="4"/>
      <c r="C232" s="6"/>
      <c r="D232" s="6"/>
      <c r="E232" s="6"/>
      <c r="F232" s="11"/>
      <c r="G232" s="21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spans="1:17" x14ac:dyDescent="0.25">
      <c r="A233" s="4"/>
      <c r="C233" s="6"/>
      <c r="D233" s="6"/>
      <c r="E233" s="6"/>
      <c r="F233" s="11"/>
      <c r="G233" s="21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spans="1:17" x14ac:dyDescent="0.25">
      <c r="A234" s="4"/>
      <c r="C234" s="6"/>
      <c r="D234" s="6"/>
      <c r="E234" s="6"/>
      <c r="F234" s="11"/>
      <c r="G234" s="21"/>
      <c r="H234" s="6"/>
      <c r="I234" s="6"/>
      <c r="J234" s="6"/>
      <c r="K234" s="6"/>
      <c r="L234" s="6"/>
      <c r="M234" s="6"/>
      <c r="N234" s="6"/>
      <c r="O234" s="6"/>
      <c r="P234" s="6"/>
      <c r="Q234" s="6"/>
    </row>
    <row r="235" spans="1:17" x14ac:dyDescent="0.25">
      <c r="A235" s="4"/>
      <c r="C235" s="6"/>
      <c r="D235" s="6"/>
      <c r="E235" s="6"/>
      <c r="F235" s="11"/>
      <c r="G235" s="21"/>
      <c r="H235" s="6"/>
      <c r="I235" s="6"/>
      <c r="J235" s="6"/>
      <c r="K235" s="6"/>
      <c r="L235" s="6"/>
      <c r="M235" s="6"/>
      <c r="N235" s="6"/>
      <c r="O235" s="6"/>
      <c r="P235" s="6"/>
      <c r="Q235" s="6"/>
    </row>
    <row r="236" spans="1:17" x14ac:dyDescent="0.25">
      <c r="A236" s="4"/>
      <c r="C236" s="6"/>
      <c r="D236" s="6"/>
      <c r="E236" s="6"/>
      <c r="F236" s="11"/>
      <c r="G236" s="21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spans="1:17" x14ac:dyDescent="0.25">
      <c r="A237" s="4"/>
      <c r="C237" s="6"/>
      <c r="D237" s="6"/>
      <c r="E237" s="6"/>
      <c r="F237" s="11"/>
      <c r="G237" s="21"/>
      <c r="H237" s="6"/>
      <c r="I237" s="6"/>
      <c r="J237" s="6"/>
      <c r="K237" s="6"/>
      <c r="L237" s="6"/>
      <c r="M237" s="6"/>
      <c r="N237" s="6"/>
      <c r="O237" s="6"/>
      <c r="P237" s="6"/>
      <c r="Q237" s="6"/>
    </row>
    <row r="238" spans="1:17" x14ac:dyDescent="0.25">
      <c r="A238" s="4"/>
      <c r="C238" s="6"/>
      <c r="D238" s="6"/>
      <c r="E238" s="6"/>
      <c r="F238" s="11"/>
      <c r="G238" s="21"/>
      <c r="H238" s="6"/>
      <c r="I238" s="6"/>
      <c r="J238" s="6"/>
      <c r="K238" s="6"/>
      <c r="L238" s="6"/>
      <c r="M238" s="6"/>
      <c r="N238" s="6"/>
      <c r="O238" s="6"/>
      <c r="P238" s="6"/>
      <c r="Q238" s="6"/>
    </row>
    <row r="239" spans="1:17" x14ac:dyDescent="0.25">
      <c r="A239" s="4"/>
      <c r="C239" s="6"/>
      <c r="D239" s="6"/>
      <c r="E239" s="6"/>
      <c r="F239" s="11"/>
      <c r="G239" s="21"/>
      <c r="H239" s="6"/>
      <c r="I239" s="6"/>
      <c r="J239" s="6"/>
      <c r="K239" s="6"/>
      <c r="L239" s="6"/>
      <c r="M239" s="6"/>
      <c r="N239" s="6"/>
      <c r="O239" s="6"/>
      <c r="P239" s="6"/>
      <c r="Q239" s="6"/>
    </row>
    <row r="240" spans="1:17" x14ac:dyDescent="0.25">
      <c r="A240" s="4"/>
      <c r="C240" s="6"/>
      <c r="D240" s="6"/>
      <c r="E240" s="6"/>
      <c r="F240" s="11"/>
      <c r="G240" s="21"/>
      <c r="H240" s="6"/>
      <c r="I240" s="6"/>
      <c r="J240" s="6"/>
      <c r="K240" s="6"/>
      <c r="L240" s="6"/>
      <c r="M240" s="6"/>
      <c r="N240" s="6"/>
      <c r="O240" s="6"/>
      <c r="P240" s="6"/>
      <c r="Q240" s="6"/>
    </row>
    <row r="241" spans="1:17" x14ac:dyDescent="0.25">
      <c r="A241" s="4"/>
      <c r="C241" s="6"/>
      <c r="D241" s="6"/>
      <c r="E241" s="6"/>
      <c r="F241" s="11"/>
      <c r="G241" s="21"/>
      <c r="H241" s="6"/>
      <c r="I241" s="6"/>
      <c r="J241" s="6"/>
      <c r="K241" s="6"/>
      <c r="L241" s="6"/>
      <c r="M241" s="6"/>
      <c r="N241" s="6"/>
      <c r="O241" s="6"/>
      <c r="P241" s="6"/>
      <c r="Q241" s="6"/>
    </row>
    <row r="242" spans="1:17" x14ac:dyDescent="0.25">
      <c r="A242" s="4"/>
      <c r="C242" s="6"/>
      <c r="D242" s="6"/>
      <c r="E242" s="6"/>
      <c r="F242" s="11"/>
      <c r="G242" s="21"/>
      <c r="H242" s="6"/>
      <c r="I242" s="6"/>
      <c r="J242" s="6"/>
      <c r="K242" s="6"/>
      <c r="L242" s="6"/>
      <c r="M242" s="6"/>
      <c r="N242" s="6"/>
      <c r="O242" s="6"/>
      <c r="P242" s="6"/>
      <c r="Q242" s="6"/>
    </row>
    <row r="243" spans="1:17" x14ac:dyDescent="0.25">
      <c r="A243" s="4"/>
      <c r="C243" s="6"/>
      <c r="D243" s="6"/>
      <c r="E243" s="6"/>
      <c r="F243" s="11"/>
      <c r="G243" s="21"/>
      <c r="H243" s="6"/>
      <c r="I243" s="6"/>
      <c r="J243" s="6"/>
      <c r="K243" s="6"/>
      <c r="L243" s="6"/>
      <c r="M243" s="6"/>
      <c r="N243" s="6"/>
      <c r="O243" s="6"/>
      <c r="P243" s="6"/>
      <c r="Q243" s="6"/>
    </row>
    <row r="244" spans="1:17" x14ac:dyDescent="0.25">
      <c r="A244" s="4"/>
      <c r="C244" s="6"/>
      <c r="D244" s="6"/>
      <c r="E244" s="6"/>
      <c r="F244" s="11"/>
      <c r="G244" s="21"/>
      <c r="H244" s="6"/>
      <c r="I244" s="6"/>
      <c r="J244" s="6"/>
      <c r="K244" s="6"/>
      <c r="L244" s="6"/>
      <c r="M244" s="6"/>
      <c r="N244" s="6"/>
      <c r="O244" s="6"/>
      <c r="P244" s="6"/>
      <c r="Q244" s="6"/>
    </row>
    <row r="245" spans="1:17" x14ac:dyDescent="0.25">
      <c r="A245" s="3"/>
      <c r="C245" s="6"/>
      <c r="D245" s="6"/>
      <c r="E245" s="6"/>
      <c r="F245" s="11"/>
      <c r="G245" s="21"/>
      <c r="H245" s="6"/>
      <c r="I245" s="6"/>
      <c r="J245" s="6"/>
      <c r="K245" s="6"/>
      <c r="L245" s="6"/>
      <c r="M245" s="6"/>
      <c r="N245" s="6"/>
      <c r="O245" s="6"/>
      <c r="P245" s="6"/>
      <c r="Q245" s="6"/>
    </row>
    <row r="246" spans="1:17" x14ac:dyDescent="0.25">
      <c r="A246" s="3"/>
      <c r="C246" s="6"/>
      <c r="D246" s="6"/>
      <c r="E246" s="6"/>
      <c r="F246" s="6"/>
      <c r="G246" s="21"/>
      <c r="H246" s="6"/>
      <c r="I246" s="6"/>
      <c r="J246" s="6"/>
      <c r="K246" s="6"/>
      <c r="L246" s="6"/>
      <c r="M246" s="6"/>
      <c r="N246" s="6"/>
      <c r="O246" s="6"/>
      <c r="P246" s="6"/>
      <c r="Q246" s="6"/>
    </row>
    <row r="247" spans="1:17" x14ac:dyDescent="0.25">
      <c r="A247" s="3"/>
      <c r="C247" s="6"/>
      <c r="D247" s="6"/>
      <c r="E247" s="6"/>
      <c r="F247" s="11"/>
      <c r="G247" s="21"/>
      <c r="H247" s="6"/>
      <c r="I247" s="6"/>
      <c r="J247" s="6"/>
      <c r="K247" s="6"/>
      <c r="L247" s="6"/>
      <c r="M247" s="6"/>
      <c r="N247" s="6"/>
      <c r="O247" s="6"/>
      <c r="P247" s="6"/>
      <c r="Q247" s="6"/>
    </row>
    <row r="248" spans="1:17" x14ac:dyDescent="0.25">
      <c r="A248" s="3"/>
      <c r="C248" s="6"/>
      <c r="D248" s="6"/>
      <c r="E248" s="6"/>
      <c r="F248" s="6"/>
      <c r="G248" s="21"/>
      <c r="H248" s="6"/>
      <c r="I248" s="6"/>
      <c r="J248" s="6"/>
      <c r="K248" s="6"/>
      <c r="L248" s="6"/>
      <c r="M248" s="6"/>
      <c r="N248" s="6"/>
      <c r="O248" s="6"/>
      <c r="P248" s="6"/>
      <c r="Q248" s="6"/>
    </row>
    <row r="249" spans="1:17" x14ac:dyDescent="0.25">
      <c r="A249" s="3"/>
      <c r="C249" s="6"/>
      <c r="D249" s="6"/>
      <c r="E249" s="6"/>
      <c r="F249" s="6"/>
      <c r="G249" s="21"/>
      <c r="H249" s="6"/>
      <c r="I249" s="6"/>
      <c r="J249" s="6"/>
      <c r="K249" s="6"/>
      <c r="L249" s="6"/>
      <c r="M249" s="6"/>
      <c r="N249" s="6"/>
      <c r="O249" s="6"/>
      <c r="P249" s="6"/>
      <c r="Q249" s="6"/>
    </row>
    <row r="250" spans="1:17" x14ac:dyDescent="0.25">
      <c r="A250" s="3"/>
      <c r="C250" s="6"/>
      <c r="D250" s="6"/>
      <c r="E250" s="6"/>
      <c r="F250" s="6"/>
      <c r="G250" s="21"/>
      <c r="H250" s="6"/>
      <c r="I250" s="6"/>
      <c r="J250" s="6"/>
      <c r="K250" s="6"/>
      <c r="L250" s="6"/>
      <c r="M250" s="6"/>
      <c r="N250" s="6"/>
      <c r="O250" s="6"/>
      <c r="P250" s="6"/>
      <c r="Q250" s="6"/>
    </row>
    <row r="251" spans="1:17" x14ac:dyDescent="0.25">
      <c r="A251" s="3"/>
      <c r="C251" s="6"/>
      <c r="D251" s="6"/>
      <c r="E251" s="6"/>
      <c r="F251" s="6"/>
      <c r="G251" s="21"/>
      <c r="H251" s="6"/>
      <c r="I251" s="6"/>
      <c r="J251" s="6"/>
      <c r="K251" s="6"/>
      <c r="L251" s="6"/>
      <c r="M251" s="6"/>
      <c r="N251" s="6"/>
      <c r="O251" s="6"/>
      <c r="P251" s="6"/>
      <c r="Q251" s="6"/>
    </row>
    <row r="252" spans="1:17" x14ac:dyDescent="0.25">
      <c r="A252" s="3"/>
      <c r="C252" s="6"/>
      <c r="D252" s="6"/>
      <c r="E252" s="6"/>
      <c r="F252" s="6"/>
      <c r="G252" s="21"/>
      <c r="H252" s="6"/>
      <c r="I252" s="6"/>
      <c r="J252" s="6"/>
      <c r="K252" s="6"/>
      <c r="L252" s="6"/>
      <c r="M252" s="6"/>
      <c r="N252" s="6"/>
      <c r="O252" s="6"/>
      <c r="P252" s="6"/>
      <c r="Q252" s="6"/>
    </row>
    <row r="253" spans="1:17" x14ac:dyDescent="0.25">
      <c r="A253" s="3"/>
      <c r="C253" s="6"/>
      <c r="D253" s="6"/>
      <c r="E253" s="6"/>
      <c r="F253" s="6"/>
      <c r="G253" s="21"/>
      <c r="H253" s="6"/>
      <c r="I253" s="6"/>
      <c r="J253" s="6"/>
      <c r="K253" s="6"/>
      <c r="L253" s="6"/>
      <c r="M253" s="6"/>
      <c r="N253" s="6"/>
      <c r="O253" s="6"/>
      <c r="P253" s="6"/>
      <c r="Q253" s="6"/>
    </row>
    <row r="254" spans="1:17" x14ac:dyDescent="0.25">
      <c r="A254" s="3"/>
      <c r="C254" s="6"/>
      <c r="D254" s="6"/>
      <c r="E254" s="6"/>
      <c r="F254" s="6"/>
      <c r="G254" s="21"/>
      <c r="H254" s="6"/>
      <c r="I254" s="6"/>
      <c r="J254" s="6"/>
      <c r="K254" s="6"/>
      <c r="L254" s="6"/>
      <c r="M254" s="6"/>
      <c r="N254" s="6"/>
      <c r="O254" s="6"/>
      <c r="P254" s="6"/>
      <c r="Q254" s="6"/>
    </row>
    <row r="255" spans="1:17" x14ac:dyDescent="0.25">
      <c r="A255" s="3"/>
      <c r="C255" s="6"/>
      <c r="D255" s="6"/>
      <c r="E255" s="6"/>
      <c r="F255" s="6"/>
      <c r="G255" s="21"/>
      <c r="H255" s="6"/>
      <c r="I255" s="6"/>
      <c r="J255" s="6"/>
      <c r="K255" s="6"/>
      <c r="L255" s="6"/>
      <c r="M255" s="6"/>
      <c r="N255" s="6"/>
      <c r="O255" s="6"/>
      <c r="P255" s="6"/>
      <c r="Q255" s="6"/>
    </row>
    <row r="256" spans="1:17" x14ac:dyDescent="0.25">
      <c r="A256" s="3"/>
      <c r="C256" s="6"/>
      <c r="D256" s="6"/>
      <c r="E256" s="6"/>
      <c r="F256" s="6"/>
      <c r="G256" s="21"/>
      <c r="H256" s="6"/>
      <c r="I256" s="6"/>
      <c r="J256" s="6"/>
      <c r="K256" s="6"/>
      <c r="L256" s="6"/>
      <c r="M256" s="6"/>
      <c r="N256" s="6"/>
      <c r="O256" s="6"/>
      <c r="P256" s="6"/>
      <c r="Q256" s="6"/>
    </row>
    <row r="257" spans="1:17" x14ac:dyDescent="0.25">
      <c r="A257" s="3"/>
      <c r="C257" s="6"/>
      <c r="D257" s="6"/>
      <c r="E257" s="6"/>
      <c r="F257" s="6"/>
      <c r="G257" s="21"/>
      <c r="H257" s="6"/>
      <c r="I257" s="6"/>
      <c r="J257" s="6"/>
      <c r="K257" s="6"/>
      <c r="L257" s="6"/>
      <c r="M257" s="6"/>
      <c r="N257" s="6"/>
      <c r="O257" s="6"/>
      <c r="P257" s="6"/>
      <c r="Q257" s="6"/>
    </row>
    <row r="258" spans="1:17" x14ac:dyDescent="0.25">
      <c r="A258" s="3"/>
      <c r="C258" s="6"/>
      <c r="D258" s="6"/>
      <c r="E258" s="6"/>
      <c r="F258" s="6"/>
      <c r="G258" s="21"/>
      <c r="H258" s="6"/>
      <c r="I258" s="6"/>
      <c r="J258" s="6"/>
      <c r="K258" s="6"/>
      <c r="L258" s="6"/>
      <c r="M258" s="6"/>
      <c r="N258" s="6"/>
      <c r="O258" s="6"/>
      <c r="P258" s="6"/>
      <c r="Q258" s="6"/>
    </row>
    <row r="259" spans="1:17" x14ac:dyDescent="0.25">
      <c r="A259" s="3"/>
      <c r="C259" s="6"/>
      <c r="D259" s="6"/>
      <c r="E259" s="6"/>
      <c r="F259" s="6"/>
      <c r="G259" s="21"/>
      <c r="H259" s="6"/>
      <c r="I259" s="6"/>
      <c r="J259" s="6"/>
      <c r="K259" s="6"/>
      <c r="L259" s="6"/>
      <c r="M259" s="6"/>
      <c r="N259" s="6"/>
      <c r="O259" s="6"/>
      <c r="P259" s="6"/>
      <c r="Q259" s="6"/>
    </row>
    <row r="260" spans="1:17" x14ac:dyDescent="0.25">
      <c r="A260" s="3"/>
      <c r="C260" s="6"/>
      <c r="D260" s="6"/>
      <c r="E260" s="6"/>
      <c r="F260" s="6"/>
      <c r="G260" s="21"/>
      <c r="H260" s="6"/>
      <c r="I260" s="6"/>
      <c r="J260" s="6"/>
      <c r="K260" s="6"/>
      <c r="L260" s="6"/>
      <c r="M260" s="6"/>
      <c r="N260" s="6"/>
      <c r="O260" s="6"/>
      <c r="P260" s="6"/>
      <c r="Q260" s="6"/>
    </row>
    <row r="261" spans="1:17" x14ac:dyDescent="0.25">
      <c r="A261" s="3"/>
      <c r="C261" s="6"/>
      <c r="D261" s="6"/>
      <c r="E261" s="6"/>
      <c r="F261" s="6"/>
      <c r="G261" s="21"/>
      <c r="H261" s="6"/>
      <c r="I261" s="6"/>
      <c r="J261" s="6"/>
      <c r="K261" s="6"/>
      <c r="L261" s="6"/>
      <c r="M261" s="6"/>
      <c r="N261" s="6"/>
      <c r="O261" s="6"/>
      <c r="P261" s="6"/>
      <c r="Q261" s="6"/>
    </row>
    <row r="262" spans="1:17" x14ac:dyDescent="0.25">
      <c r="A262" s="3"/>
      <c r="C262" s="6"/>
      <c r="D262" s="6"/>
      <c r="E262" s="6"/>
      <c r="F262" s="6"/>
      <c r="G262" s="21"/>
      <c r="H262" s="6"/>
      <c r="I262" s="6"/>
      <c r="J262" s="6"/>
      <c r="K262" s="6"/>
      <c r="L262" s="6"/>
      <c r="M262" s="6"/>
      <c r="N262" s="6"/>
      <c r="O262" s="6"/>
      <c r="P262" s="6"/>
      <c r="Q262" s="6"/>
    </row>
    <row r="263" spans="1:17" x14ac:dyDescent="0.25">
      <c r="A263" s="3"/>
      <c r="C263" s="6"/>
      <c r="D263" s="6"/>
      <c r="E263" s="6"/>
      <c r="F263" s="6"/>
      <c r="G263" s="21"/>
      <c r="H263" s="6"/>
      <c r="I263" s="6"/>
      <c r="J263" s="6"/>
      <c r="K263" s="6"/>
      <c r="L263" s="6"/>
      <c r="M263" s="6"/>
      <c r="N263" s="6"/>
      <c r="O263" s="6"/>
      <c r="P263" s="6"/>
      <c r="Q263" s="6"/>
    </row>
    <row r="264" spans="1:17" x14ac:dyDescent="0.25">
      <c r="A264" s="3"/>
      <c r="C264" s="6"/>
      <c r="D264" s="6"/>
      <c r="E264" s="6"/>
      <c r="F264" s="6"/>
      <c r="G264" s="21"/>
      <c r="H264" s="6"/>
      <c r="I264" s="6"/>
      <c r="J264" s="6"/>
      <c r="K264" s="6"/>
      <c r="L264" s="6"/>
      <c r="M264" s="6"/>
      <c r="N264" s="6"/>
      <c r="O264" s="6"/>
      <c r="P264" s="6"/>
      <c r="Q264" s="6"/>
    </row>
    <row r="265" spans="1:17" x14ac:dyDescent="0.25">
      <c r="A265" s="3"/>
      <c r="C265" s="6"/>
      <c r="D265" s="6"/>
      <c r="E265" s="6"/>
      <c r="F265" s="6"/>
      <c r="G265" s="21"/>
      <c r="H265" s="6"/>
      <c r="I265" s="6"/>
      <c r="J265" s="6"/>
      <c r="K265" s="6"/>
      <c r="L265" s="6"/>
      <c r="M265" s="6"/>
      <c r="N265" s="6"/>
      <c r="O265" s="6"/>
      <c r="P265" s="6"/>
      <c r="Q265" s="6"/>
    </row>
    <row r="266" spans="1:17" x14ac:dyDescent="0.25">
      <c r="A266" s="3"/>
      <c r="C266" s="6"/>
      <c r="D266" s="6"/>
      <c r="E266" s="6"/>
      <c r="F266" s="6"/>
      <c r="G266" s="21"/>
      <c r="H266" s="6"/>
      <c r="I266" s="6"/>
      <c r="J266" s="6"/>
      <c r="K266" s="6"/>
      <c r="L266" s="6"/>
      <c r="M266" s="6"/>
      <c r="N266" s="6"/>
      <c r="O266" s="6"/>
      <c r="P266" s="6"/>
      <c r="Q266" s="6"/>
    </row>
    <row r="267" spans="1:17" x14ac:dyDescent="0.25">
      <c r="A267" s="3"/>
      <c r="C267" s="6"/>
      <c r="D267" s="6"/>
      <c r="E267" s="6"/>
      <c r="F267" s="6"/>
      <c r="G267" s="21"/>
      <c r="H267" s="6"/>
      <c r="I267" s="6"/>
      <c r="J267" s="6"/>
      <c r="K267" s="6"/>
      <c r="L267" s="6"/>
      <c r="M267" s="6"/>
      <c r="N267" s="6"/>
      <c r="O267" s="6"/>
      <c r="P267" s="6"/>
      <c r="Q267" s="6"/>
    </row>
    <row r="268" spans="1:17" x14ac:dyDescent="0.25">
      <c r="A268" s="3"/>
      <c r="C268" s="6"/>
      <c r="D268" s="6"/>
      <c r="E268" s="6"/>
      <c r="F268" s="6"/>
      <c r="G268" s="21"/>
      <c r="H268" s="6"/>
      <c r="I268" s="6"/>
      <c r="J268" s="6"/>
      <c r="K268" s="6"/>
      <c r="L268" s="6"/>
      <c r="M268" s="6"/>
      <c r="N268" s="6"/>
      <c r="O268" s="6"/>
      <c r="P268" s="6"/>
      <c r="Q268" s="6"/>
    </row>
    <row r="269" spans="1:17" x14ac:dyDescent="0.25">
      <c r="A269" s="3"/>
      <c r="C269" s="6"/>
      <c r="D269" s="6"/>
      <c r="E269" s="6"/>
      <c r="F269" s="6"/>
      <c r="G269" s="21"/>
      <c r="H269" s="6"/>
      <c r="I269" s="6"/>
      <c r="J269" s="6"/>
      <c r="K269" s="6"/>
      <c r="L269" s="6"/>
      <c r="M269" s="6"/>
      <c r="N269" s="6"/>
      <c r="O269" s="6"/>
      <c r="P269" s="6"/>
      <c r="Q269" s="6"/>
    </row>
    <row r="270" spans="1:17" x14ac:dyDescent="0.25">
      <c r="A270" s="3"/>
      <c r="C270" s="6"/>
      <c r="D270" s="6"/>
      <c r="E270" s="6"/>
      <c r="F270" s="6"/>
      <c r="G270" s="21"/>
      <c r="H270" s="6"/>
      <c r="I270" s="6"/>
      <c r="J270" s="6"/>
      <c r="K270" s="6"/>
      <c r="L270" s="6"/>
      <c r="M270" s="6"/>
      <c r="N270" s="6"/>
      <c r="O270" s="6"/>
      <c r="P270" s="6"/>
      <c r="Q270" s="6"/>
    </row>
    <row r="271" spans="1:17" x14ac:dyDescent="0.25">
      <c r="A271" s="3"/>
      <c r="C271" s="6"/>
      <c r="D271" s="6"/>
      <c r="E271" s="6"/>
      <c r="F271" s="6"/>
      <c r="G271" s="21"/>
      <c r="H271" s="6"/>
      <c r="I271" s="6"/>
      <c r="J271" s="6"/>
      <c r="K271" s="6"/>
      <c r="L271" s="6"/>
      <c r="M271" s="6"/>
      <c r="N271" s="6"/>
      <c r="O271" s="6"/>
      <c r="P271" s="6"/>
      <c r="Q271" s="6"/>
    </row>
    <row r="272" spans="1:17" x14ac:dyDescent="0.25">
      <c r="A272" s="3"/>
      <c r="C272" s="6"/>
      <c r="D272" s="6"/>
      <c r="E272" s="6"/>
      <c r="F272" s="6"/>
      <c r="G272" s="21"/>
      <c r="H272" s="6"/>
      <c r="I272" s="6"/>
      <c r="J272" s="6"/>
      <c r="K272" s="6"/>
      <c r="L272" s="6"/>
      <c r="M272" s="6"/>
      <c r="N272" s="6"/>
      <c r="O272" s="6"/>
      <c r="P272" s="6"/>
      <c r="Q272" s="6"/>
    </row>
    <row r="273" spans="1:17" x14ac:dyDescent="0.25">
      <c r="A273" s="3"/>
      <c r="C273" s="6"/>
      <c r="D273" s="6"/>
      <c r="E273" s="6"/>
      <c r="F273" s="6"/>
      <c r="G273" s="21"/>
      <c r="H273" s="6"/>
      <c r="I273" s="6"/>
      <c r="J273" s="6"/>
      <c r="K273" s="6"/>
      <c r="L273" s="6"/>
      <c r="M273" s="6"/>
      <c r="N273" s="6"/>
      <c r="O273" s="6"/>
      <c r="P273" s="6"/>
      <c r="Q273" s="6"/>
    </row>
    <row r="274" spans="1:17" x14ac:dyDescent="0.25">
      <c r="A274" s="3"/>
      <c r="C274" s="6"/>
      <c r="D274" s="6"/>
      <c r="E274" s="6"/>
      <c r="F274" s="6"/>
      <c r="G274" s="21"/>
      <c r="H274" s="6"/>
      <c r="I274" s="6"/>
      <c r="J274" s="6"/>
      <c r="K274" s="6"/>
      <c r="L274" s="6"/>
      <c r="M274" s="6"/>
      <c r="N274" s="6"/>
      <c r="O274" s="6"/>
      <c r="P274" s="6"/>
      <c r="Q274" s="6"/>
    </row>
    <row r="275" spans="1:17" x14ac:dyDescent="0.25">
      <c r="A275" s="3"/>
      <c r="C275" s="6"/>
      <c r="D275" s="6"/>
      <c r="E275" s="6"/>
      <c r="F275" s="6"/>
      <c r="G275" s="21"/>
      <c r="H275" s="6"/>
      <c r="I275" s="6"/>
      <c r="J275" s="6"/>
      <c r="K275" s="6"/>
      <c r="L275" s="6"/>
      <c r="M275" s="6"/>
      <c r="N275" s="6"/>
      <c r="O275" s="6"/>
      <c r="P275" s="6"/>
      <c r="Q275" s="6"/>
    </row>
    <row r="276" spans="1:17" x14ac:dyDescent="0.25">
      <c r="A276" s="3"/>
      <c r="C276" s="6"/>
      <c r="D276" s="6"/>
      <c r="E276" s="6"/>
      <c r="F276" s="6"/>
      <c r="G276" s="21"/>
      <c r="H276" s="6"/>
      <c r="I276" s="6"/>
      <c r="J276" s="6"/>
      <c r="K276" s="6"/>
      <c r="L276" s="6"/>
      <c r="M276" s="6"/>
      <c r="N276" s="6"/>
      <c r="O276" s="6"/>
      <c r="P276" s="6"/>
      <c r="Q276" s="6"/>
    </row>
    <row r="277" spans="1:17" x14ac:dyDescent="0.25">
      <c r="A277" s="3"/>
      <c r="C277" s="6"/>
      <c r="D277" s="6"/>
      <c r="E277" s="6"/>
      <c r="F277" s="6"/>
      <c r="G277" s="21"/>
      <c r="H277" s="6"/>
      <c r="I277" s="6"/>
      <c r="J277" s="6"/>
      <c r="K277" s="6"/>
      <c r="L277" s="6"/>
      <c r="M277" s="6"/>
      <c r="N277" s="6"/>
      <c r="O277" s="6"/>
      <c r="P277" s="6"/>
      <c r="Q277" s="6"/>
    </row>
    <row r="278" spans="1:17" x14ac:dyDescent="0.25">
      <c r="A278" s="3"/>
      <c r="C278" s="6"/>
      <c r="D278" s="6"/>
      <c r="E278" s="6"/>
      <c r="F278" s="6"/>
      <c r="G278" s="21"/>
      <c r="H278" s="6"/>
      <c r="I278" s="6"/>
      <c r="J278" s="6"/>
      <c r="K278" s="6"/>
      <c r="L278" s="6"/>
      <c r="M278" s="6"/>
      <c r="N278" s="6"/>
      <c r="O278" s="6"/>
      <c r="P278" s="6"/>
      <c r="Q278" s="6"/>
    </row>
    <row r="279" spans="1:17" x14ac:dyDescent="0.25">
      <c r="A279" s="3"/>
      <c r="C279" s="6"/>
      <c r="D279" s="6"/>
      <c r="E279" s="6"/>
      <c r="F279" s="6"/>
      <c r="G279" s="21"/>
      <c r="H279" s="6"/>
      <c r="I279" s="6"/>
      <c r="J279" s="6"/>
      <c r="K279" s="6"/>
      <c r="L279" s="6"/>
      <c r="M279" s="6"/>
      <c r="N279" s="6"/>
      <c r="O279" s="6"/>
      <c r="P279" s="6"/>
      <c r="Q279" s="6"/>
    </row>
    <row r="280" spans="1:17" x14ac:dyDescent="0.25">
      <c r="A280" s="3"/>
      <c r="C280" s="6"/>
      <c r="D280" s="6"/>
      <c r="E280" s="6"/>
      <c r="F280" s="6"/>
      <c r="G280" s="21"/>
      <c r="H280" s="6"/>
      <c r="I280" s="6"/>
      <c r="J280" s="6"/>
      <c r="K280" s="6"/>
      <c r="L280" s="6"/>
      <c r="M280" s="6"/>
      <c r="N280" s="6"/>
      <c r="O280" s="6"/>
      <c r="P280" s="6"/>
      <c r="Q280" s="6"/>
    </row>
    <row r="281" spans="1:17" x14ac:dyDescent="0.25">
      <c r="A281" s="3"/>
      <c r="C281" s="6"/>
      <c r="D281" s="6"/>
      <c r="E281" s="6"/>
      <c r="F281" s="6"/>
      <c r="G281" s="21"/>
      <c r="H281" s="6"/>
      <c r="I281" s="6"/>
      <c r="J281" s="6"/>
      <c r="K281" s="6"/>
      <c r="L281" s="6"/>
      <c r="M281" s="6"/>
      <c r="N281" s="6"/>
      <c r="O281" s="6"/>
      <c r="P281" s="6"/>
      <c r="Q281" s="6"/>
    </row>
    <row r="282" spans="1:17" x14ac:dyDescent="0.25">
      <c r="A282" s="3"/>
      <c r="C282" s="6"/>
      <c r="D282" s="6"/>
      <c r="E282" s="6"/>
      <c r="F282" s="6"/>
      <c r="G282" s="21"/>
      <c r="H282" s="6"/>
      <c r="I282" s="6"/>
      <c r="J282" s="6"/>
      <c r="K282" s="6"/>
      <c r="L282" s="6"/>
      <c r="M282" s="6"/>
      <c r="N282" s="6"/>
      <c r="O282" s="6"/>
      <c r="P282" s="6"/>
      <c r="Q282" s="6"/>
    </row>
    <row r="283" spans="1:17" x14ac:dyDescent="0.25">
      <c r="A283" s="3"/>
      <c r="C283" s="6"/>
      <c r="D283" s="6"/>
      <c r="E283" s="6"/>
      <c r="F283" s="6"/>
      <c r="G283" s="21"/>
      <c r="H283" s="6"/>
      <c r="I283" s="6"/>
      <c r="J283" s="6"/>
      <c r="K283" s="6"/>
      <c r="L283" s="6"/>
      <c r="M283" s="6"/>
      <c r="N283" s="6"/>
      <c r="O283" s="6"/>
      <c r="P283" s="6"/>
      <c r="Q283" s="6"/>
    </row>
    <row r="284" spans="1:17" x14ac:dyDescent="0.25">
      <c r="A284" s="3"/>
      <c r="C284" s="6"/>
      <c r="D284" s="6"/>
      <c r="E284" s="6"/>
      <c r="F284" s="6"/>
      <c r="G284" s="21"/>
      <c r="H284" s="6"/>
      <c r="I284" s="6"/>
      <c r="J284" s="6"/>
      <c r="K284" s="6"/>
      <c r="L284" s="6"/>
      <c r="M284" s="6"/>
      <c r="N284" s="6"/>
      <c r="O284" s="6"/>
      <c r="P284" s="6"/>
      <c r="Q284" s="6"/>
    </row>
    <row r="285" spans="1:17" x14ac:dyDescent="0.25">
      <c r="A285" s="3"/>
      <c r="C285" s="6"/>
      <c r="D285" s="6"/>
      <c r="E285" s="6"/>
      <c r="F285" s="6"/>
      <c r="G285" s="21"/>
      <c r="H285" s="6"/>
      <c r="I285" s="6"/>
      <c r="J285" s="6"/>
      <c r="K285" s="6"/>
      <c r="L285" s="6"/>
      <c r="M285" s="6"/>
      <c r="N285" s="6"/>
      <c r="O285" s="6"/>
      <c r="P285" s="6"/>
      <c r="Q285" s="6"/>
    </row>
    <row r="286" spans="1:17" x14ac:dyDescent="0.25">
      <c r="A286" s="3"/>
      <c r="C286" s="6"/>
      <c r="D286" s="6"/>
      <c r="E286" s="6"/>
      <c r="F286" s="6"/>
      <c r="G286" s="21"/>
      <c r="H286" s="6"/>
      <c r="I286" s="6"/>
      <c r="J286" s="6"/>
      <c r="K286" s="6"/>
      <c r="L286" s="6"/>
      <c r="M286" s="6"/>
      <c r="N286" s="6"/>
      <c r="O286" s="6"/>
      <c r="P286" s="6"/>
      <c r="Q286" s="6"/>
    </row>
    <row r="287" spans="1:17" x14ac:dyDescent="0.25">
      <c r="A287" s="3"/>
      <c r="C287" s="6"/>
      <c r="D287" s="6"/>
      <c r="E287" s="6"/>
      <c r="F287" s="6"/>
      <c r="G287" s="21"/>
      <c r="H287" s="6"/>
      <c r="I287" s="6"/>
      <c r="J287" s="6"/>
      <c r="K287" s="6"/>
      <c r="L287" s="6"/>
      <c r="M287" s="6"/>
      <c r="N287" s="6"/>
      <c r="O287" s="6"/>
      <c r="P287" s="6"/>
      <c r="Q287" s="6"/>
    </row>
    <row r="288" spans="1:17" x14ac:dyDescent="0.25">
      <c r="A288" s="3"/>
      <c r="C288" s="6"/>
      <c r="D288" s="6"/>
      <c r="E288" s="6"/>
      <c r="F288" s="6"/>
      <c r="G288" s="21"/>
      <c r="H288" s="6"/>
      <c r="I288" s="6"/>
      <c r="J288" s="6"/>
      <c r="K288" s="6"/>
      <c r="L288" s="6"/>
      <c r="M288" s="6"/>
      <c r="N288" s="6"/>
      <c r="O288" s="6"/>
      <c r="P288" s="6"/>
      <c r="Q288" s="6"/>
    </row>
    <row r="289" spans="1:17" x14ac:dyDescent="0.25">
      <c r="A289" s="3"/>
      <c r="C289" s="6"/>
      <c r="D289" s="6"/>
      <c r="E289" s="6"/>
      <c r="F289" s="6"/>
      <c r="G289" s="21"/>
      <c r="H289" s="6"/>
      <c r="I289" s="6"/>
      <c r="J289" s="6"/>
      <c r="K289" s="6"/>
      <c r="L289" s="6"/>
      <c r="M289" s="6"/>
      <c r="N289" s="6"/>
      <c r="O289" s="6"/>
      <c r="P289" s="6"/>
      <c r="Q289" s="6"/>
    </row>
    <row r="290" spans="1:17" x14ac:dyDescent="0.25">
      <c r="A290" s="3"/>
      <c r="C290" s="6"/>
      <c r="D290" s="6"/>
      <c r="E290" s="6"/>
      <c r="F290" s="6"/>
      <c r="G290" s="21"/>
      <c r="H290" s="6"/>
      <c r="I290" s="6"/>
      <c r="J290" s="6"/>
      <c r="K290" s="6"/>
      <c r="L290" s="6"/>
      <c r="M290" s="6"/>
      <c r="N290" s="6"/>
      <c r="O290" s="6"/>
      <c r="P290" s="6"/>
      <c r="Q290" s="6"/>
    </row>
    <row r="291" spans="1:17" x14ac:dyDescent="0.25">
      <c r="A291" s="3"/>
      <c r="C291" s="6"/>
      <c r="D291" s="6"/>
      <c r="E291" s="6"/>
      <c r="F291" s="6"/>
      <c r="G291" s="21"/>
      <c r="H291" s="6"/>
      <c r="I291" s="6"/>
      <c r="J291" s="6"/>
      <c r="K291" s="6"/>
      <c r="L291" s="6"/>
      <c r="M291" s="6"/>
      <c r="N291" s="6"/>
      <c r="O291" s="6"/>
      <c r="P291" s="6"/>
      <c r="Q291" s="6"/>
    </row>
    <row r="292" spans="1:17" x14ac:dyDescent="0.25">
      <c r="A292" s="3"/>
      <c r="C292" s="6"/>
      <c r="D292" s="6"/>
      <c r="E292" s="6"/>
      <c r="F292" s="6"/>
      <c r="G292" s="21"/>
      <c r="H292" s="6"/>
      <c r="I292" s="6"/>
      <c r="J292" s="6"/>
      <c r="K292" s="6"/>
      <c r="L292" s="6"/>
      <c r="M292" s="6"/>
      <c r="N292" s="6"/>
      <c r="O292" s="6"/>
      <c r="P292" s="6"/>
      <c r="Q292" s="6"/>
    </row>
    <row r="293" spans="1:17" x14ac:dyDescent="0.25">
      <c r="A293" s="3"/>
      <c r="C293" s="6"/>
      <c r="D293" s="6"/>
      <c r="E293" s="6"/>
      <c r="F293" s="6"/>
      <c r="G293" s="21"/>
      <c r="H293" s="6"/>
      <c r="I293" s="6"/>
      <c r="J293" s="6"/>
      <c r="K293" s="6"/>
      <c r="L293" s="6"/>
      <c r="M293" s="6"/>
      <c r="N293" s="6"/>
      <c r="O293" s="6"/>
      <c r="P293" s="6"/>
      <c r="Q293" s="6"/>
    </row>
    <row r="294" spans="1:17" x14ac:dyDescent="0.25">
      <c r="A294" s="3"/>
      <c r="C294" s="6"/>
      <c r="D294" s="6"/>
      <c r="E294" s="6"/>
      <c r="F294" s="6"/>
      <c r="G294" s="21"/>
      <c r="H294" s="6"/>
      <c r="I294" s="6"/>
      <c r="J294" s="6"/>
      <c r="K294" s="6"/>
      <c r="L294" s="6"/>
      <c r="M294" s="6"/>
      <c r="N294" s="6"/>
      <c r="O294" s="6"/>
      <c r="P294" s="6"/>
      <c r="Q294" s="6"/>
    </row>
    <row r="295" spans="1:17" x14ac:dyDescent="0.25">
      <c r="A295" s="3"/>
      <c r="C295" s="6"/>
      <c r="D295" s="6"/>
      <c r="E295" s="6"/>
      <c r="F295" s="6"/>
      <c r="G295" s="21"/>
      <c r="H295" s="6"/>
      <c r="I295" s="6"/>
      <c r="J295" s="6"/>
      <c r="K295" s="6"/>
      <c r="L295" s="6"/>
      <c r="M295" s="6"/>
      <c r="N295" s="6"/>
      <c r="O295" s="6"/>
      <c r="P295" s="6"/>
      <c r="Q295" s="6"/>
    </row>
    <row r="296" spans="1:17" x14ac:dyDescent="0.25">
      <c r="A296" s="3"/>
      <c r="C296" s="6"/>
      <c r="D296" s="6"/>
      <c r="E296" s="6"/>
      <c r="F296" s="6"/>
      <c r="G296" s="21"/>
      <c r="H296" s="6"/>
      <c r="I296" s="6"/>
      <c r="J296" s="6"/>
      <c r="K296" s="6"/>
      <c r="L296" s="6"/>
      <c r="M296" s="6"/>
      <c r="N296" s="6"/>
      <c r="O296" s="6"/>
      <c r="P296" s="6"/>
      <c r="Q296" s="6"/>
    </row>
    <row r="297" spans="1:17" x14ac:dyDescent="0.25">
      <c r="A297" s="3"/>
      <c r="C297" s="6"/>
      <c r="D297" s="6"/>
      <c r="E297" s="6"/>
      <c r="F297" s="6"/>
      <c r="G297" s="21"/>
      <c r="H297" s="6"/>
      <c r="I297" s="6"/>
      <c r="J297" s="6"/>
      <c r="K297" s="6"/>
      <c r="L297" s="6"/>
      <c r="M297" s="6"/>
      <c r="N297" s="6"/>
      <c r="O297" s="6"/>
      <c r="P297" s="6"/>
      <c r="Q297" s="6"/>
    </row>
    <row r="298" spans="1:17" x14ac:dyDescent="0.25">
      <c r="A298" s="3"/>
      <c r="C298" s="6"/>
      <c r="D298" s="6"/>
      <c r="E298" s="6"/>
      <c r="F298" s="6"/>
      <c r="G298" s="21"/>
      <c r="H298" s="6"/>
      <c r="I298" s="6"/>
      <c r="J298" s="6"/>
      <c r="K298" s="6"/>
      <c r="L298" s="6"/>
      <c r="M298" s="6"/>
      <c r="N298" s="6"/>
      <c r="O298" s="6"/>
      <c r="P298" s="6"/>
      <c r="Q298" s="6"/>
    </row>
    <row r="299" spans="1:17" x14ac:dyDescent="0.25">
      <c r="A299" s="3"/>
      <c r="C299" s="6"/>
      <c r="D299" s="6"/>
      <c r="E299" s="6"/>
      <c r="F299" s="6"/>
      <c r="G299" s="21"/>
      <c r="H299" s="6"/>
      <c r="I299" s="6"/>
      <c r="J299" s="6"/>
      <c r="K299" s="6"/>
      <c r="L299" s="6"/>
      <c r="M299" s="6"/>
      <c r="N299" s="6"/>
      <c r="O299" s="6"/>
      <c r="P299" s="6"/>
      <c r="Q299" s="6"/>
    </row>
    <row r="300" spans="1:17" x14ac:dyDescent="0.25">
      <c r="A300" s="3"/>
      <c r="C300" s="6"/>
      <c r="D300" s="6"/>
      <c r="E300" s="6"/>
      <c r="F300" s="6"/>
      <c r="G300" s="21"/>
      <c r="H300" s="6"/>
      <c r="I300" s="6"/>
      <c r="J300" s="6"/>
      <c r="K300" s="6"/>
      <c r="L300" s="6"/>
      <c r="M300" s="6"/>
      <c r="N300" s="6"/>
      <c r="O300" s="6"/>
      <c r="P300" s="6"/>
      <c r="Q300" s="6"/>
    </row>
    <row r="301" spans="1:17" x14ac:dyDescent="0.25">
      <c r="A301" s="3"/>
      <c r="C301" s="6"/>
      <c r="D301" s="6"/>
      <c r="E301" s="6"/>
      <c r="F301" s="6"/>
      <c r="G301" s="21"/>
      <c r="H301" s="6"/>
      <c r="I301" s="6"/>
      <c r="J301" s="6"/>
      <c r="K301" s="6"/>
      <c r="L301" s="6"/>
      <c r="M301" s="6"/>
      <c r="N301" s="6"/>
      <c r="O301" s="6"/>
      <c r="P301" s="6"/>
      <c r="Q301" s="6"/>
    </row>
    <row r="302" spans="1:17" x14ac:dyDescent="0.25">
      <c r="A302" s="3"/>
      <c r="C302" s="6"/>
      <c r="D302" s="6"/>
      <c r="E302" s="6"/>
      <c r="F302" s="6"/>
      <c r="G302" s="21"/>
      <c r="H302" s="6"/>
      <c r="I302" s="6"/>
      <c r="J302" s="6"/>
      <c r="K302" s="6"/>
      <c r="L302" s="6"/>
      <c r="M302" s="6"/>
      <c r="N302" s="6"/>
      <c r="O302" s="6"/>
      <c r="P302" s="6"/>
      <c r="Q302" s="6"/>
    </row>
    <row r="303" spans="1:17" x14ac:dyDescent="0.25">
      <c r="A303" s="3"/>
      <c r="C303" s="6"/>
      <c r="D303" s="6"/>
      <c r="E303" s="6"/>
      <c r="F303" s="6"/>
      <c r="G303" s="21"/>
      <c r="H303" s="6"/>
      <c r="I303" s="6"/>
      <c r="J303" s="6"/>
      <c r="K303" s="6"/>
      <c r="L303" s="6"/>
      <c r="M303" s="6"/>
      <c r="N303" s="6"/>
      <c r="O303" s="6"/>
      <c r="P303" s="6"/>
      <c r="Q303" s="6"/>
    </row>
    <row r="304" spans="1:17" x14ac:dyDescent="0.25">
      <c r="A304" s="3"/>
      <c r="C304" s="6"/>
      <c r="D304" s="6"/>
      <c r="E304" s="6"/>
      <c r="F304" s="6"/>
      <c r="G304" s="21"/>
      <c r="H304" s="6"/>
      <c r="I304" s="6"/>
      <c r="J304" s="6"/>
      <c r="K304" s="6"/>
      <c r="L304" s="6"/>
      <c r="M304" s="6"/>
      <c r="N304" s="6"/>
      <c r="O304" s="6"/>
      <c r="P304" s="6"/>
      <c r="Q304" s="6"/>
    </row>
    <row r="305" spans="1:17" x14ac:dyDescent="0.25">
      <c r="A305" s="3"/>
      <c r="C305" s="6"/>
      <c r="D305" s="6"/>
      <c r="E305" s="6"/>
      <c r="F305" s="6"/>
      <c r="G305" s="21"/>
      <c r="H305" s="6"/>
      <c r="I305" s="6"/>
      <c r="J305" s="6"/>
      <c r="K305" s="6"/>
      <c r="L305" s="6"/>
      <c r="M305" s="6"/>
      <c r="N305" s="6"/>
      <c r="O305" s="6"/>
      <c r="P305" s="6"/>
      <c r="Q305" s="6"/>
    </row>
    <row r="306" spans="1:17" x14ac:dyDescent="0.25">
      <c r="A306" s="3"/>
      <c r="C306" s="6"/>
      <c r="D306" s="6"/>
      <c r="E306" s="6"/>
      <c r="F306" s="6"/>
      <c r="G306" s="21"/>
      <c r="H306" s="6"/>
      <c r="I306" s="6"/>
      <c r="J306" s="6"/>
      <c r="K306" s="6"/>
      <c r="L306" s="6"/>
      <c r="M306" s="6"/>
      <c r="N306" s="6"/>
      <c r="O306" s="6"/>
      <c r="P306" s="6"/>
      <c r="Q306" s="6"/>
    </row>
    <row r="307" spans="1:17" x14ac:dyDescent="0.25">
      <c r="A307" s="3"/>
      <c r="C307" s="6"/>
      <c r="D307" s="6"/>
      <c r="E307" s="6"/>
      <c r="F307" s="6"/>
      <c r="G307" s="21"/>
      <c r="H307" s="6"/>
      <c r="I307" s="6"/>
      <c r="J307" s="6"/>
      <c r="K307" s="6"/>
      <c r="L307" s="6"/>
      <c r="M307" s="6"/>
      <c r="N307" s="6"/>
      <c r="O307" s="6"/>
      <c r="P307" s="6"/>
      <c r="Q307" s="6"/>
    </row>
    <row r="308" spans="1:17" x14ac:dyDescent="0.25">
      <c r="A308" s="3"/>
      <c r="C308" s="6"/>
      <c r="D308" s="6"/>
      <c r="E308" s="6"/>
      <c r="F308" s="6"/>
      <c r="G308" s="21"/>
      <c r="H308" s="6"/>
      <c r="I308" s="6"/>
      <c r="J308" s="6"/>
      <c r="K308" s="6"/>
      <c r="L308" s="6"/>
      <c r="M308" s="6"/>
      <c r="N308" s="6"/>
      <c r="O308" s="6"/>
      <c r="P308" s="6"/>
      <c r="Q308" s="6"/>
    </row>
    <row r="309" spans="1:17" x14ac:dyDescent="0.25">
      <c r="A309" s="3"/>
      <c r="C309" s="6"/>
      <c r="D309" s="6"/>
      <c r="E309" s="6"/>
      <c r="F309" s="6"/>
      <c r="G309" s="21"/>
      <c r="H309" s="6"/>
      <c r="I309" s="6"/>
      <c r="J309" s="6"/>
      <c r="K309" s="6"/>
      <c r="L309" s="6"/>
      <c r="M309" s="6"/>
      <c r="N309" s="6"/>
      <c r="O309" s="6"/>
      <c r="P309" s="6"/>
      <c r="Q309" s="6"/>
    </row>
    <row r="310" spans="1:17" x14ac:dyDescent="0.25">
      <c r="A310" s="3"/>
      <c r="C310" s="6"/>
      <c r="D310" s="6"/>
      <c r="E310" s="6"/>
      <c r="F310" s="6"/>
      <c r="G310" s="21"/>
      <c r="H310" s="6"/>
      <c r="I310" s="6"/>
      <c r="J310" s="6"/>
      <c r="K310" s="6"/>
      <c r="L310" s="6"/>
      <c r="M310" s="6"/>
      <c r="N310" s="6"/>
      <c r="O310" s="6"/>
      <c r="P310" s="6"/>
      <c r="Q310" s="6"/>
    </row>
    <row r="311" spans="1:17" x14ac:dyDescent="0.25">
      <c r="A311" s="3"/>
      <c r="C311" s="6"/>
      <c r="D311" s="6"/>
      <c r="E311" s="6"/>
      <c r="F311" s="6"/>
      <c r="G311" s="21"/>
      <c r="H311" s="6"/>
      <c r="I311" s="6"/>
      <c r="J311" s="6"/>
      <c r="K311" s="6"/>
      <c r="L311" s="6"/>
      <c r="M311" s="6"/>
      <c r="N311" s="6"/>
      <c r="O311" s="6"/>
      <c r="P311" s="6"/>
      <c r="Q311" s="6"/>
    </row>
    <row r="312" spans="1:17" x14ac:dyDescent="0.25">
      <c r="A312" s="3"/>
      <c r="C312" s="6"/>
      <c r="D312" s="6"/>
      <c r="E312" s="6"/>
      <c r="F312" s="6"/>
      <c r="G312" s="21"/>
      <c r="H312" s="6"/>
      <c r="I312" s="6"/>
      <c r="J312" s="6"/>
      <c r="K312" s="6"/>
      <c r="L312" s="6"/>
      <c r="M312" s="6"/>
      <c r="N312" s="6"/>
      <c r="O312" s="6"/>
      <c r="P312" s="6"/>
      <c r="Q312" s="6"/>
    </row>
    <row r="313" spans="1:17" x14ac:dyDescent="0.25">
      <c r="A313" s="3"/>
      <c r="C313" s="6"/>
      <c r="D313" s="6"/>
      <c r="E313" s="6"/>
      <c r="F313" s="6"/>
      <c r="G313" s="21"/>
      <c r="H313" s="6"/>
      <c r="I313" s="6"/>
      <c r="J313" s="6"/>
      <c r="K313" s="6"/>
      <c r="L313" s="6"/>
      <c r="M313" s="6"/>
      <c r="N313" s="6"/>
      <c r="O313" s="6"/>
      <c r="P313" s="6"/>
      <c r="Q313" s="6"/>
    </row>
    <row r="314" spans="1:17" x14ac:dyDescent="0.25">
      <c r="A314" s="3"/>
      <c r="C314" s="6"/>
      <c r="D314" s="6"/>
      <c r="E314" s="6"/>
      <c r="F314" s="6"/>
      <c r="G314" s="21"/>
      <c r="H314" s="6"/>
      <c r="I314" s="6"/>
      <c r="J314" s="6"/>
      <c r="K314" s="6"/>
      <c r="L314" s="6"/>
      <c r="M314" s="6"/>
      <c r="N314" s="6"/>
      <c r="O314" s="6"/>
      <c r="P314" s="6"/>
      <c r="Q314" s="6"/>
    </row>
    <row r="315" spans="1:17" x14ac:dyDescent="0.25">
      <c r="A315" s="3"/>
      <c r="C315" s="6"/>
      <c r="D315" s="6"/>
      <c r="E315" s="6"/>
      <c r="F315" s="6"/>
      <c r="G315" s="21"/>
      <c r="H315" s="6"/>
      <c r="I315" s="6"/>
      <c r="J315" s="6"/>
      <c r="K315" s="6"/>
      <c r="L315" s="6"/>
      <c r="M315" s="6"/>
      <c r="N315" s="6"/>
      <c r="O315" s="6"/>
      <c r="P315" s="6"/>
      <c r="Q315" s="6"/>
    </row>
    <row r="316" spans="1:17" x14ac:dyDescent="0.25">
      <c r="A316" s="3"/>
      <c r="C316" s="6"/>
      <c r="D316" s="6"/>
      <c r="E316" s="6"/>
      <c r="F316" s="6"/>
      <c r="G316" s="21"/>
      <c r="H316" s="6"/>
      <c r="I316" s="6"/>
      <c r="J316" s="6"/>
      <c r="K316" s="6"/>
      <c r="L316" s="6"/>
      <c r="M316" s="6"/>
      <c r="N316" s="6"/>
      <c r="O316" s="6"/>
      <c r="P316" s="6"/>
      <c r="Q316" s="6"/>
    </row>
    <row r="317" spans="1:17" x14ac:dyDescent="0.25">
      <c r="A317" s="3"/>
      <c r="C317" s="6"/>
      <c r="D317" s="6"/>
      <c r="E317" s="6"/>
      <c r="F317" s="6"/>
      <c r="G317" s="21"/>
      <c r="H317" s="6"/>
      <c r="I317" s="6"/>
      <c r="J317" s="6"/>
      <c r="K317" s="6"/>
      <c r="L317" s="6"/>
      <c r="M317" s="6"/>
      <c r="N317" s="6"/>
      <c r="O317" s="6"/>
      <c r="P317" s="6"/>
      <c r="Q317" s="6"/>
    </row>
    <row r="318" spans="1:17" x14ac:dyDescent="0.25">
      <c r="A318" s="3"/>
      <c r="C318" s="6"/>
      <c r="D318" s="6"/>
      <c r="E318" s="6"/>
      <c r="F318" s="6"/>
      <c r="G318" s="21"/>
      <c r="H318" s="6"/>
      <c r="I318" s="6"/>
      <c r="J318" s="6"/>
      <c r="K318" s="6"/>
      <c r="L318" s="6"/>
      <c r="M318" s="6"/>
      <c r="N318" s="6"/>
      <c r="O318" s="6"/>
      <c r="P318" s="6"/>
      <c r="Q318" s="6"/>
    </row>
    <row r="319" spans="1:17" x14ac:dyDescent="0.25">
      <c r="A319" s="3"/>
      <c r="C319" s="6"/>
      <c r="D319" s="6"/>
      <c r="E319" s="6"/>
      <c r="F319" s="6"/>
      <c r="G319" s="21"/>
      <c r="H319" s="6"/>
      <c r="I319" s="6"/>
      <c r="J319" s="6"/>
      <c r="K319" s="6"/>
      <c r="L319" s="6"/>
      <c r="M319" s="6"/>
      <c r="N319" s="6"/>
      <c r="O319" s="6"/>
      <c r="P319" s="6"/>
      <c r="Q319" s="6"/>
    </row>
    <row r="320" spans="1:17" x14ac:dyDescent="0.25">
      <c r="A320" s="3"/>
      <c r="C320" s="6"/>
      <c r="D320" s="6"/>
      <c r="E320" s="6"/>
      <c r="F320" s="6"/>
      <c r="G320" s="21"/>
      <c r="H320" s="6"/>
      <c r="I320" s="6"/>
      <c r="J320" s="6"/>
      <c r="K320" s="6"/>
      <c r="L320" s="6"/>
      <c r="M320" s="6"/>
      <c r="N320" s="6"/>
      <c r="O320" s="6"/>
      <c r="P320" s="6"/>
      <c r="Q320" s="6"/>
    </row>
    <row r="321" spans="1:17" x14ac:dyDescent="0.25">
      <c r="A321" s="3"/>
      <c r="C321" s="6"/>
      <c r="D321" s="6"/>
      <c r="E321" s="6"/>
      <c r="F321" s="6"/>
      <c r="G321" s="21"/>
      <c r="H321" s="6"/>
      <c r="I321" s="6"/>
      <c r="J321" s="6"/>
      <c r="K321" s="6"/>
      <c r="L321" s="6"/>
      <c r="M321" s="6"/>
      <c r="N321" s="6"/>
      <c r="O321" s="6"/>
      <c r="P321" s="6"/>
      <c r="Q321" s="6"/>
    </row>
    <row r="322" spans="1:17" x14ac:dyDescent="0.25">
      <c r="A322" s="3"/>
      <c r="C322" s="6"/>
      <c r="D322" s="6"/>
      <c r="E322" s="6"/>
      <c r="F322" s="6"/>
      <c r="G322" s="21"/>
      <c r="H322" s="6"/>
      <c r="I322" s="6"/>
      <c r="J322" s="6"/>
      <c r="K322" s="6"/>
      <c r="L322" s="6"/>
      <c r="M322" s="6"/>
      <c r="N322" s="6"/>
      <c r="O322" s="6"/>
      <c r="P322" s="6"/>
      <c r="Q322" s="6"/>
    </row>
    <row r="323" spans="1:17" x14ac:dyDescent="0.25">
      <c r="A323" s="3"/>
      <c r="C323" s="6"/>
      <c r="D323" s="6"/>
      <c r="E323" s="6"/>
      <c r="F323" s="6"/>
      <c r="G323" s="21"/>
      <c r="H323" s="6"/>
      <c r="I323" s="6"/>
      <c r="J323" s="6"/>
      <c r="K323" s="6"/>
      <c r="L323" s="6"/>
      <c r="M323" s="6"/>
      <c r="N323" s="6"/>
      <c r="O323" s="6"/>
      <c r="P323" s="6"/>
      <c r="Q323" s="6"/>
    </row>
    <row r="324" spans="1:17" x14ac:dyDescent="0.25">
      <c r="A324" s="3"/>
      <c r="C324" s="6"/>
      <c r="D324" s="6"/>
      <c r="E324" s="6"/>
      <c r="F324" s="6"/>
      <c r="G324" s="21"/>
      <c r="H324" s="6"/>
      <c r="I324" s="6"/>
      <c r="J324" s="6"/>
      <c r="K324" s="6"/>
      <c r="L324" s="6"/>
      <c r="M324" s="6"/>
      <c r="N324" s="6"/>
      <c r="O324" s="6"/>
      <c r="P324" s="6"/>
      <c r="Q324" s="6"/>
    </row>
    <row r="325" spans="1:17" x14ac:dyDescent="0.25">
      <c r="A325" s="3"/>
      <c r="C325" s="6"/>
      <c r="D325" s="6"/>
      <c r="E325" s="6"/>
      <c r="F325" s="6"/>
      <c r="G325" s="21"/>
      <c r="H325" s="6"/>
      <c r="I325" s="6"/>
      <c r="J325" s="6"/>
      <c r="K325" s="6"/>
      <c r="L325" s="6"/>
      <c r="M325" s="6"/>
      <c r="N325" s="6"/>
      <c r="O325" s="6"/>
      <c r="P325" s="6"/>
      <c r="Q325" s="6"/>
    </row>
    <row r="326" spans="1:17" x14ac:dyDescent="0.25">
      <c r="A326" s="3"/>
      <c r="C326" s="6"/>
      <c r="D326" s="6"/>
      <c r="E326" s="6"/>
      <c r="F326" s="6"/>
      <c r="G326" s="21"/>
      <c r="H326" s="6"/>
      <c r="I326" s="6"/>
      <c r="J326" s="6"/>
      <c r="K326" s="6"/>
      <c r="L326" s="6"/>
      <c r="M326" s="6"/>
      <c r="N326" s="6"/>
      <c r="O326" s="6"/>
      <c r="P326" s="6"/>
      <c r="Q326" s="6"/>
    </row>
  </sheetData>
  <mergeCells count="1">
    <mergeCell ref="C2:D2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0A868-B070-4FF5-9CD9-F8311570C046}">
  <dimension ref="A1:Q327"/>
  <sheetViews>
    <sheetView showGridLines="0" workbookViewId="0">
      <selection activeCell="E41" sqref="E41"/>
    </sheetView>
  </sheetViews>
  <sheetFormatPr defaultRowHeight="15" x14ac:dyDescent="0.25"/>
  <cols>
    <col min="1" max="1" width="11.5703125" bestFit="1" customWidth="1"/>
    <col min="2" max="2" width="36.85546875" bestFit="1" customWidth="1"/>
    <col min="3" max="4" width="10.140625" bestFit="1" customWidth="1"/>
    <col min="5" max="5" width="10.5703125" bestFit="1" customWidth="1"/>
    <col min="6" max="6" width="7.7109375" hidden="1" customWidth="1"/>
    <col min="7" max="7" width="11.28515625" style="18" customWidth="1"/>
    <col min="8" max="8" width="12" hidden="1" customWidth="1"/>
  </cols>
  <sheetData>
    <row r="1" spans="1:17" x14ac:dyDescent="0.25">
      <c r="A1" t="s">
        <v>488</v>
      </c>
      <c r="C1" s="39" t="s">
        <v>482</v>
      </c>
      <c r="D1" s="39"/>
    </row>
    <row r="2" spans="1:17" ht="3.75" customHeight="1" x14ac:dyDescent="0.25">
      <c r="A2" s="2"/>
      <c r="B2" s="1"/>
      <c r="E2" s="5"/>
      <c r="F2" s="5"/>
      <c r="G2" s="19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s="10" customFormat="1" ht="25.5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483</v>
      </c>
      <c r="F3" s="9" t="s">
        <v>484</v>
      </c>
      <c r="G3" s="20" t="s">
        <v>491</v>
      </c>
      <c r="H3" s="17" t="s">
        <v>493</v>
      </c>
      <c r="I3" s="9"/>
      <c r="J3" s="9"/>
      <c r="K3" s="9"/>
      <c r="L3" s="9"/>
      <c r="M3" s="9"/>
      <c r="N3" s="9"/>
      <c r="O3" s="9"/>
      <c r="P3" s="9"/>
      <c r="Q3" s="9"/>
    </row>
    <row r="4" spans="1:17" x14ac:dyDescent="0.25">
      <c r="A4" s="4" t="s">
        <v>193</v>
      </c>
      <c r="B4" t="s">
        <v>194</v>
      </c>
      <c r="C4" s="6">
        <v>164775</v>
      </c>
      <c r="D4" s="6">
        <v>111695.58</v>
      </c>
      <c r="E4" s="6">
        <f t="shared" ref="E4:E41" si="0">C4-D4</f>
        <v>53079.42</v>
      </c>
      <c r="F4" s="11">
        <f t="shared" ref="F4:F41" si="1">D4/C4</f>
        <v>0.67786727355484755</v>
      </c>
      <c r="G4" s="21">
        <v>161025</v>
      </c>
      <c r="H4" s="6">
        <f>G4-C4</f>
        <v>-3750</v>
      </c>
      <c r="I4" s="6"/>
      <c r="J4" s="6"/>
      <c r="K4" s="6"/>
      <c r="L4" s="6"/>
      <c r="M4" s="6"/>
      <c r="N4" s="6"/>
      <c r="O4" s="6"/>
      <c r="P4" s="6"/>
      <c r="Q4" s="6"/>
    </row>
    <row r="5" spans="1:17" x14ac:dyDescent="0.25">
      <c r="A5" s="4" t="s">
        <v>195</v>
      </c>
      <c r="B5" t="s">
        <v>196</v>
      </c>
      <c r="C5" s="6">
        <v>6600</v>
      </c>
      <c r="D5" s="6">
        <v>4569.3</v>
      </c>
      <c r="E5" s="6">
        <f t="shared" si="0"/>
        <v>2030.6999999999998</v>
      </c>
      <c r="F5" s="11">
        <f t="shared" si="1"/>
        <v>0.69231818181818183</v>
      </c>
      <c r="G5" s="21">
        <v>6600</v>
      </c>
      <c r="H5" s="6">
        <f t="shared" ref="H5:H20" si="2">G5-C5</f>
        <v>0</v>
      </c>
      <c r="I5" s="6"/>
      <c r="J5" s="6"/>
      <c r="K5" s="6"/>
      <c r="L5" s="6"/>
      <c r="M5" s="6"/>
      <c r="N5" s="6"/>
      <c r="O5" s="6"/>
      <c r="P5" s="6"/>
      <c r="Q5" s="6"/>
    </row>
    <row r="6" spans="1:17" x14ac:dyDescent="0.25">
      <c r="A6" s="4" t="s">
        <v>197</v>
      </c>
      <c r="B6" t="s">
        <v>198</v>
      </c>
      <c r="C6" s="6">
        <v>12650</v>
      </c>
      <c r="D6" s="6">
        <v>8840.5300000000007</v>
      </c>
      <c r="E6" s="6">
        <f t="shared" si="0"/>
        <v>3809.4699999999993</v>
      </c>
      <c r="F6" s="11">
        <f t="shared" si="1"/>
        <v>0.69885612648221351</v>
      </c>
      <c r="G6" s="21">
        <v>12320</v>
      </c>
      <c r="H6" s="6">
        <f t="shared" si="2"/>
        <v>-330</v>
      </c>
      <c r="I6" s="6"/>
      <c r="J6" s="6"/>
      <c r="K6" s="6"/>
      <c r="L6" s="6"/>
      <c r="M6" s="6"/>
      <c r="N6" s="6"/>
      <c r="O6" s="6"/>
      <c r="P6" s="6"/>
      <c r="Q6" s="6"/>
    </row>
    <row r="7" spans="1:17" x14ac:dyDescent="0.25">
      <c r="A7" s="4" t="s">
        <v>199</v>
      </c>
      <c r="B7" t="s">
        <v>166</v>
      </c>
      <c r="C7" s="6">
        <v>9170</v>
      </c>
      <c r="D7" s="6">
        <v>6341.37</v>
      </c>
      <c r="E7" s="6">
        <f t="shared" si="0"/>
        <v>2828.63</v>
      </c>
      <c r="F7" s="11">
        <f t="shared" si="1"/>
        <v>0.69153435114503814</v>
      </c>
      <c r="G7" s="21">
        <v>8777</v>
      </c>
      <c r="H7" s="6">
        <f t="shared" si="2"/>
        <v>-393</v>
      </c>
      <c r="I7" s="6"/>
      <c r="J7" s="6"/>
      <c r="K7" s="6"/>
      <c r="L7" s="6"/>
      <c r="M7" s="6"/>
      <c r="N7" s="6"/>
      <c r="O7" s="6"/>
      <c r="P7" s="6"/>
      <c r="Q7" s="6"/>
    </row>
    <row r="8" spans="1:17" x14ac:dyDescent="0.25">
      <c r="A8" s="12" t="s">
        <v>200</v>
      </c>
      <c r="B8" s="13" t="s">
        <v>168</v>
      </c>
      <c r="C8" s="14">
        <v>20910</v>
      </c>
      <c r="D8" s="14">
        <v>15547.04</v>
      </c>
      <c r="E8" s="14">
        <f t="shared" si="0"/>
        <v>5362.9599999999991</v>
      </c>
      <c r="F8" s="15">
        <f t="shared" si="1"/>
        <v>0.74352175992348168</v>
      </c>
      <c r="G8" s="22">
        <v>27915</v>
      </c>
      <c r="H8" s="14">
        <f t="shared" si="2"/>
        <v>7005</v>
      </c>
      <c r="I8" s="6"/>
      <c r="J8" s="6"/>
      <c r="K8" s="6"/>
      <c r="L8" s="6"/>
      <c r="M8" s="6"/>
      <c r="N8" s="6"/>
      <c r="O8" s="6"/>
      <c r="P8" s="6"/>
      <c r="Q8" s="6"/>
    </row>
    <row r="9" spans="1:17" x14ac:dyDescent="0.25">
      <c r="A9" s="4"/>
      <c r="B9" s="43" t="s">
        <v>531</v>
      </c>
      <c r="C9" s="6">
        <f>SUM(C4:C8)</f>
        <v>214105</v>
      </c>
      <c r="D9" s="6">
        <f t="shared" ref="D9:H9" si="3">SUM(D4:D8)</f>
        <v>146993.82</v>
      </c>
      <c r="E9" s="6">
        <f t="shared" si="3"/>
        <v>67111.179999999993</v>
      </c>
      <c r="F9" s="6">
        <f t="shared" si="3"/>
        <v>3.5040976929237626</v>
      </c>
      <c r="G9" s="6">
        <f t="shared" si="3"/>
        <v>216637</v>
      </c>
      <c r="H9" s="6">
        <f t="shared" si="3"/>
        <v>2532</v>
      </c>
      <c r="I9" s="6"/>
      <c r="J9" s="6"/>
      <c r="K9" s="6"/>
      <c r="L9" s="6"/>
      <c r="M9" s="6"/>
      <c r="N9" s="6"/>
      <c r="O9" s="6"/>
      <c r="P9" s="6"/>
      <c r="Q9" s="6"/>
    </row>
    <row r="10" spans="1:17" x14ac:dyDescent="0.25">
      <c r="A10" s="4"/>
      <c r="C10" s="6"/>
      <c r="D10" s="6"/>
      <c r="E10" s="6"/>
      <c r="F10" s="11"/>
      <c r="G10" s="21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x14ac:dyDescent="0.25">
      <c r="A11" s="4" t="s">
        <v>201</v>
      </c>
      <c r="B11" t="s">
        <v>170</v>
      </c>
      <c r="C11" s="6">
        <v>3000</v>
      </c>
      <c r="D11" s="6">
        <v>2752.84</v>
      </c>
      <c r="E11" s="6">
        <f t="shared" si="0"/>
        <v>247.15999999999985</v>
      </c>
      <c r="F11" s="11">
        <f t="shared" si="1"/>
        <v>0.91761333333333339</v>
      </c>
      <c r="G11" s="21">
        <f>C11</f>
        <v>3000</v>
      </c>
      <c r="H11" s="6">
        <f t="shared" si="2"/>
        <v>0</v>
      </c>
      <c r="I11" s="6"/>
      <c r="J11" s="6"/>
      <c r="K11" s="6"/>
      <c r="L11" s="6"/>
      <c r="M11" s="6"/>
      <c r="N11" s="6"/>
      <c r="O11" s="6"/>
      <c r="P11" s="6"/>
      <c r="Q11" s="6"/>
    </row>
    <row r="12" spans="1:17" x14ac:dyDescent="0.25">
      <c r="A12" s="4" t="s">
        <v>202</v>
      </c>
      <c r="B12" t="s">
        <v>203</v>
      </c>
      <c r="C12" s="6">
        <v>8000</v>
      </c>
      <c r="D12" s="6">
        <v>6065.81</v>
      </c>
      <c r="E12" s="6">
        <f t="shared" si="0"/>
        <v>1934.1899999999996</v>
      </c>
      <c r="F12" s="11">
        <f t="shared" si="1"/>
        <v>0.7582262500000001</v>
      </c>
      <c r="G12" s="21">
        <f t="shared" ref="G12:G39" si="4">C12</f>
        <v>8000</v>
      </c>
      <c r="H12" s="6">
        <f t="shared" si="2"/>
        <v>0</v>
      </c>
      <c r="I12" s="6"/>
      <c r="J12" s="6"/>
      <c r="K12" s="6"/>
      <c r="L12" s="6"/>
      <c r="M12" s="6"/>
      <c r="N12" s="6"/>
      <c r="O12" s="6"/>
      <c r="P12" s="6"/>
      <c r="Q12" s="6"/>
    </row>
    <row r="13" spans="1:17" x14ac:dyDescent="0.25">
      <c r="A13" s="4" t="s">
        <v>204</v>
      </c>
      <c r="B13" t="s">
        <v>205</v>
      </c>
      <c r="C13" s="6">
        <v>60000</v>
      </c>
      <c r="D13" s="6">
        <v>49432.35</v>
      </c>
      <c r="E13" s="6">
        <f t="shared" si="0"/>
        <v>10567.650000000001</v>
      </c>
      <c r="F13" s="11">
        <f t="shared" si="1"/>
        <v>0.82387250000000001</v>
      </c>
      <c r="G13" s="21">
        <v>10000</v>
      </c>
      <c r="H13" s="6">
        <f t="shared" si="2"/>
        <v>-50000</v>
      </c>
      <c r="I13" s="6"/>
      <c r="J13" s="6"/>
      <c r="K13" s="6"/>
      <c r="L13" s="6"/>
      <c r="M13" s="6"/>
      <c r="N13" s="6"/>
      <c r="O13" s="6"/>
      <c r="P13" s="6"/>
      <c r="Q13" s="6"/>
    </row>
    <row r="14" spans="1:17" x14ac:dyDescent="0.25">
      <c r="A14" s="4" t="s">
        <v>206</v>
      </c>
      <c r="B14" t="s">
        <v>207</v>
      </c>
      <c r="C14" s="6">
        <v>6800</v>
      </c>
      <c r="D14" s="6">
        <v>5275</v>
      </c>
      <c r="E14" s="6">
        <f t="shared" si="0"/>
        <v>1525</v>
      </c>
      <c r="F14" s="11">
        <f t="shared" si="1"/>
        <v>0.77573529411764708</v>
      </c>
      <c r="G14" s="21">
        <f t="shared" si="4"/>
        <v>6800</v>
      </c>
      <c r="H14" s="6">
        <f t="shared" si="2"/>
        <v>0</v>
      </c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5">
      <c r="A15" s="4" t="s">
        <v>208</v>
      </c>
      <c r="B15" t="s">
        <v>209</v>
      </c>
      <c r="C15" s="6">
        <v>3000</v>
      </c>
      <c r="D15" s="6">
        <v>2627.53</v>
      </c>
      <c r="E15" s="6">
        <f t="shared" si="0"/>
        <v>372.4699999999998</v>
      </c>
      <c r="F15" s="11">
        <f t="shared" si="1"/>
        <v>0.87584333333333342</v>
      </c>
      <c r="G15" s="21">
        <f t="shared" si="4"/>
        <v>3000</v>
      </c>
      <c r="H15" s="6">
        <f t="shared" si="2"/>
        <v>0</v>
      </c>
      <c r="I15" s="6"/>
      <c r="J15" s="6"/>
      <c r="K15" s="6"/>
      <c r="L15" s="6"/>
      <c r="M15" s="6"/>
      <c r="N15" s="6"/>
      <c r="O15" s="6"/>
      <c r="P15" s="6"/>
      <c r="Q15" s="6"/>
    </row>
    <row r="16" spans="1:17" x14ac:dyDescent="0.25">
      <c r="A16" s="4" t="s">
        <v>210</v>
      </c>
      <c r="B16" t="s">
        <v>172</v>
      </c>
      <c r="C16" s="6">
        <v>2300</v>
      </c>
      <c r="D16" s="6">
        <v>1793.96</v>
      </c>
      <c r="E16" s="6">
        <f t="shared" si="0"/>
        <v>506.03999999999996</v>
      </c>
      <c r="F16" s="11">
        <f t="shared" si="1"/>
        <v>0.77998260869565217</v>
      </c>
      <c r="G16" s="21">
        <f t="shared" si="4"/>
        <v>2300</v>
      </c>
      <c r="H16" s="6">
        <f t="shared" si="2"/>
        <v>0</v>
      </c>
      <c r="I16" s="6"/>
      <c r="J16" s="6"/>
      <c r="K16" s="6"/>
      <c r="L16" s="6"/>
      <c r="M16" s="6"/>
      <c r="N16" s="6"/>
      <c r="O16" s="6"/>
      <c r="P16" s="6"/>
      <c r="Q16" s="6"/>
    </row>
    <row r="17" spans="1:17" x14ac:dyDescent="0.25">
      <c r="A17" s="4" t="s">
        <v>211</v>
      </c>
      <c r="B17" t="s">
        <v>212</v>
      </c>
      <c r="C17" s="6">
        <v>13500</v>
      </c>
      <c r="D17" s="6">
        <v>6630.36</v>
      </c>
      <c r="E17" s="6">
        <f t="shared" si="0"/>
        <v>6869.64</v>
      </c>
      <c r="F17" s="11">
        <f t="shared" si="1"/>
        <v>0.49113777777777773</v>
      </c>
      <c r="G17" s="21">
        <f t="shared" si="4"/>
        <v>13500</v>
      </c>
      <c r="H17" s="6">
        <f t="shared" si="2"/>
        <v>0</v>
      </c>
      <c r="I17" s="6"/>
      <c r="J17" s="6"/>
      <c r="K17" s="6"/>
      <c r="L17" s="6"/>
      <c r="M17" s="6"/>
      <c r="N17" s="6"/>
      <c r="O17" s="6"/>
      <c r="P17" s="6"/>
      <c r="Q17" s="6"/>
    </row>
    <row r="18" spans="1:17" x14ac:dyDescent="0.25">
      <c r="A18" s="4" t="s">
        <v>213</v>
      </c>
      <c r="B18" t="s">
        <v>174</v>
      </c>
      <c r="C18" s="6">
        <v>200</v>
      </c>
      <c r="D18" s="6">
        <v>0</v>
      </c>
      <c r="E18" s="6">
        <f t="shared" si="0"/>
        <v>200</v>
      </c>
      <c r="F18" s="11">
        <f t="shared" si="1"/>
        <v>0</v>
      </c>
      <c r="G18" s="21">
        <f t="shared" si="4"/>
        <v>200</v>
      </c>
      <c r="H18" s="6">
        <f t="shared" si="2"/>
        <v>0</v>
      </c>
      <c r="I18" s="6"/>
      <c r="J18" s="6"/>
      <c r="K18" s="6"/>
      <c r="L18" s="6"/>
      <c r="M18" s="6"/>
      <c r="N18" s="6"/>
      <c r="O18" s="6"/>
      <c r="P18" s="6"/>
      <c r="Q18" s="6"/>
    </row>
    <row r="19" spans="1:17" x14ac:dyDescent="0.25">
      <c r="A19" s="4" t="s">
        <v>214</v>
      </c>
      <c r="B19" t="s">
        <v>215</v>
      </c>
      <c r="C19" s="6">
        <v>1200</v>
      </c>
      <c r="D19" s="6">
        <v>1125.48</v>
      </c>
      <c r="E19" s="6">
        <f t="shared" si="0"/>
        <v>74.519999999999982</v>
      </c>
      <c r="F19" s="11">
        <f t="shared" si="1"/>
        <v>0.93790000000000007</v>
      </c>
      <c r="G19" s="21">
        <f t="shared" si="4"/>
        <v>1200</v>
      </c>
      <c r="H19" s="6">
        <f t="shared" si="2"/>
        <v>0</v>
      </c>
      <c r="I19" s="6"/>
      <c r="J19" s="6"/>
      <c r="K19" s="6"/>
      <c r="L19" s="6"/>
      <c r="M19" s="6"/>
      <c r="N19" s="6"/>
      <c r="O19" s="6"/>
      <c r="P19" s="6"/>
      <c r="Q19" s="6"/>
    </row>
    <row r="20" spans="1:17" x14ac:dyDescent="0.25">
      <c r="A20" s="4" t="s">
        <v>216</v>
      </c>
      <c r="B20" t="s">
        <v>217</v>
      </c>
      <c r="C20" s="6">
        <v>35000</v>
      </c>
      <c r="D20" s="6">
        <v>32864.67</v>
      </c>
      <c r="E20" s="6">
        <f t="shared" si="0"/>
        <v>2135.3300000000017</v>
      </c>
      <c r="F20" s="11">
        <f t="shared" si="1"/>
        <v>0.93899057142857134</v>
      </c>
      <c r="G20" s="21">
        <f t="shared" si="4"/>
        <v>35000</v>
      </c>
      <c r="H20" s="6">
        <f t="shared" si="2"/>
        <v>0</v>
      </c>
      <c r="I20" s="6"/>
      <c r="J20" s="6"/>
      <c r="K20" s="6"/>
      <c r="L20" s="6"/>
      <c r="M20" s="6"/>
      <c r="N20" s="6"/>
      <c r="O20" s="6"/>
      <c r="P20" s="6"/>
      <c r="Q20" s="6"/>
    </row>
    <row r="21" spans="1:17" x14ac:dyDescent="0.25">
      <c r="A21" s="4" t="s">
        <v>218</v>
      </c>
      <c r="B21" t="s">
        <v>219</v>
      </c>
      <c r="C21" s="6">
        <v>8000</v>
      </c>
      <c r="D21" s="6">
        <v>6054.71</v>
      </c>
      <c r="E21" s="6">
        <f t="shared" si="0"/>
        <v>1945.29</v>
      </c>
      <c r="F21" s="11">
        <f t="shared" si="1"/>
        <v>0.75683875</v>
      </c>
      <c r="G21" s="21">
        <f t="shared" si="4"/>
        <v>8000</v>
      </c>
      <c r="H21" s="23">
        <f>G21-C21</f>
        <v>0</v>
      </c>
      <c r="I21" s="6"/>
      <c r="J21" s="6"/>
      <c r="K21" s="6"/>
      <c r="L21" s="6"/>
      <c r="M21" s="6"/>
      <c r="N21" s="6"/>
      <c r="O21" s="6"/>
      <c r="P21" s="6"/>
      <c r="Q21" s="6"/>
    </row>
    <row r="22" spans="1:17" x14ac:dyDescent="0.25">
      <c r="A22" s="4" t="s">
        <v>220</v>
      </c>
      <c r="B22" t="s">
        <v>221</v>
      </c>
      <c r="C22" s="6">
        <v>1750</v>
      </c>
      <c r="D22" s="6">
        <v>1767.6</v>
      </c>
      <c r="E22" s="6">
        <f t="shared" si="0"/>
        <v>-17.599999999999909</v>
      </c>
      <c r="F22" s="11">
        <f t="shared" si="1"/>
        <v>1.0100571428571428</v>
      </c>
      <c r="G22" s="21">
        <v>3000</v>
      </c>
      <c r="H22" s="23">
        <f t="shared" ref="H22:H41" si="5">G22-C22</f>
        <v>1250</v>
      </c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25">
      <c r="A23" s="4" t="s">
        <v>222</v>
      </c>
      <c r="B23" t="s">
        <v>223</v>
      </c>
      <c r="C23" s="6">
        <v>10100</v>
      </c>
      <c r="D23" s="6">
        <v>11200.52</v>
      </c>
      <c r="E23" s="6">
        <f t="shared" si="0"/>
        <v>-1100.5200000000004</v>
      </c>
      <c r="F23" s="11">
        <f t="shared" si="1"/>
        <v>1.1089623762376237</v>
      </c>
      <c r="G23" s="21">
        <v>12500</v>
      </c>
      <c r="H23" s="23">
        <f t="shared" si="5"/>
        <v>2400</v>
      </c>
      <c r="I23" s="6"/>
      <c r="J23" s="6"/>
      <c r="K23" s="6"/>
      <c r="L23" s="6"/>
      <c r="M23" s="6"/>
      <c r="N23" s="6"/>
      <c r="O23" s="6"/>
      <c r="P23" s="6"/>
      <c r="Q23" s="6"/>
    </row>
    <row r="24" spans="1:17" x14ac:dyDescent="0.25">
      <c r="A24" s="4" t="s">
        <v>224</v>
      </c>
      <c r="B24" t="s">
        <v>180</v>
      </c>
      <c r="C24" s="6">
        <v>500</v>
      </c>
      <c r="D24" s="6">
        <v>500</v>
      </c>
      <c r="E24" s="6">
        <f t="shared" si="0"/>
        <v>0</v>
      </c>
      <c r="F24" s="11">
        <f t="shared" si="1"/>
        <v>1</v>
      </c>
      <c r="G24" s="21">
        <f t="shared" si="4"/>
        <v>500</v>
      </c>
      <c r="H24" s="23">
        <f t="shared" si="5"/>
        <v>0</v>
      </c>
      <c r="I24" s="6"/>
      <c r="J24" s="6"/>
      <c r="K24" s="6"/>
      <c r="L24" s="6"/>
      <c r="M24" s="6"/>
      <c r="N24" s="6"/>
      <c r="O24" s="6"/>
      <c r="P24" s="6"/>
      <c r="Q24" s="6"/>
    </row>
    <row r="25" spans="1:17" x14ac:dyDescent="0.25">
      <c r="A25" s="4" t="s">
        <v>225</v>
      </c>
      <c r="B25" t="s">
        <v>226</v>
      </c>
      <c r="C25" s="6">
        <v>50</v>
      </c>
      <c r="D25" s="6">
        <v>0</v>
      </c>
      <c r="E25" s="6">
        <f t="shared" si="0"/>
        <v>50</v>
      </c>
      <c r="F25" s="11">
        <f t="shared" si="1"/>
        <v>0</v>
      </c>
      <c r="G25" s="21">
        <f t="shared" si="4"/>
        <v>50</v>
      </c>
      <c r="H25" s="23">
        <f t="shared" si="5"/>
        <v>0</v>
      </c>
      <c r="I25" s="6"/>
      <c r="J25" s="6"/>
      <c r="K25" s="6"/>
      <c r="L25" s="6"/>
      <c r="M25" s="6"/>
      <c r="N25" s="6"/>
      <c r="O25" s="6"/>
      <c r="P25" s="6"/>
      <c r="Q25" s="6"/>
    </row>
    <row r="26" spans="1:17" x14ac:dyDescent="0.25">
      <c r="A26" s="4" t="s">
        <v>227</v>
      </c>
      <c r="B26" t="s">
        <v>184</v>
      </c>
      <c r="C26" s="6">
        <v>12000</v>
      </c>
      <c r="D26" s="6">
        <v>8444.41</v>
      </c>
      <c r="E26" s="6">
        <f t="shared" si="0"/>
        <v>3555.59</v>
      </c>
      <c r="F26" s="11">
        <f t="shared" si="1"/>
        <v>0.70370083333333333</v>
      </c>
      <c r="G26" s="21">
        <f t="shared" si="4"/>
        <v>12000</v>
      </c>
      <c r="H26" s="23">
        <f t="shared" si="5"/>
        <v>0</v>
      </c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5">
      <c r="A27" s="4" t="s">
        <v>228</v>
      </c>
      <c r="B27" t="s">
        <v>229</v>
      </c>
      <c r="C27" s="6">
        <v>2000</v>
      </c>
      <c r="D27" s="6">
        <v>0</v>
      </c>
      <c r="E27" s="6">
        <f t="shared" si="0"/>
        <v>2000</v>
      </c>
      <c r="F27" s="11">
        <f t="shared" si="1"/>
        <v>0</v>
      </c>
      <c r="G27" s="21">
        <v>0</v>
      </c>
      <c r="H27" s="23">
        <f t="shared" si="5"/>
        <v>-2000</v>
      </c>
      <c r="I27" s="6"/>
      <c r="J27" s="6"/>
      <c r="K27" s="6"/>
      <c r="L27" s="6"/>
      <c r="M27" s="6"/>
      <c r="N27" s="6"/>
      <c r="O27" s="6"/>
      <c r="P27" s="6"/>
      <c r="Q27" s="6"/>
    </row>
    <row r="28" spans="1:17" x14ac:dyDescent="0.25">
      <c r="A28" s="4" t="s">
        <v>230</v>
      </c>
      <c r="B28" t="s">
        <v>231</v>
      </c>
      <c r="C28" s="6">
        <v>5000</v>
      </c>
      <c r="D28" s="6">
        <v>4675</v>
      </c>
      <c r="E28" s="6">
        <f t="shared" si="0"/>
        <v>325</v>
      </c>
      <c r="F28" s="11">
        <f t="shared" si="1"/>
        <v>0.93500000000000005</v>
      </c>
      <c r="G28" s="21">
        <v>5500</v>
      </c>
      <c r="H28" s="23">
        <f t="shared" si="5"/>
        <v>500</v>
      </c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5">
      <c r="A29" s="4" t="s">
        <v>232</v>
      </c>
      <c r="B29" t="s">
        <v>188</v>
      </c>
      <c r="C29" s="6">
        <v>2300</v>
      </c>
      <c r="D29" s="6">
        <v>1683.37</v>
      </c>
      <c r="E29" s="6">
        <f t="shared" si="0"/>
        <v>616.63000000000011</v>
      </c>
      <c r="F29" s="11">
        <f t="shared" si="1"/>
        <v>0.7319</v>
      </c>
      <c r="G29" s="21">
        <v>4000</v>
      </c>
      <c r="H29" s="23">
        <f t="shared" si="5"/>
        <v>1700</v>
      </c>
      <c r="I29" s="6"/>
      <c r="J29" s="6"/>
      <c r="K29" s="6"/>
      <c r="L29" s="6"/>
      <c r="M29" s="6"/>
      <c r="N29" s="6"/>
      <c r="O29" s="6"/>
      <c r="P29" s="6"/>
      <c r="Q29" s="6"/>
    </row>
    <row r="30" spans="1:17" x14ac:dyDescent="0.25">
      <c r="A30" s="4" t="s">
        <v>233</v>
      </c>
      <c r="B30" t="s">
        <v>234</v>
      </c>
      <c r="C30" s="6">
        <v>7009</v>
      </c>
      <c r="D30" s="6">
        <v>5014.41</v>
      </c>
      <c r="E30" s="6">
        <f t="shared" si="0"/>
        <v>1994.5900000000001</v>
      </c>
      <c r="F30" s="11">
        <f t="shared" si="1"/>
        <v>0.71542445427307744</v>
      </c>
      <c r="G30" s="21">
        <f>7100+1680</f>
        <v>8780</v>
      </c>
      <c r="H30" s="23">
        <f t="shared" si="5"/>
        <v>1771</v>
      </c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25">
      <c r="A31" s="4" t="s">
        <v>235</v>
      </c>
      <c r="B31" t="s">
        <v>236</v>
      </c>
      <c r="C31" s="6">
        <v>9300</v>
      </c>
      <c r="D31" s="6">
        <v>9300</v>
      </c>
      <c r="E31" s="6">
        <f t="shared" si="0"/>
        <v>0</v>
      </c>
      <c r="F31" s="11">
        <f t="shared" si="1"/>
        <v>1</v>
      </c>
      <c r="G31" s="21">
        <f t="shared" si="4"/>
        <v>9300</v>
      </c>
      <c r="H31" s="23">
        <f t="shared" si="5"/>
        <v>0</v>
      </c>
      <c r="I31" s="6"/>
      <c r="J31" s="6"/>
      <c r="K31" s="6"/>
      <c r="L31" s="6"/>
      <c r="M31" s="6"/>
      <c r="N31" s="6"/>
      <c r="O31" s="6"/>
      <c r="P31" s="6"/>
      <c r="Q31" s="6"/>
    </row>
    <row r="32" spans="1:17" x14ac:dyDescent="0.25">
      <c r="A32" s="4" t="s">
        <v>237</v>
      </c>
      <c r="B32" t="s">
        <v>238</v>
      </c>
      <c r="C32" s="6">
        <v>13000</v>
      </c>
      <c r="D32" s="6">
        <v>575</v>
      </c>
      <c r="E32" s="6">
        <f t="shared" si="0"/>
        <v>12425</v>
      </c>
      <c r="F32" s="11">
        <f t="shared" si="1"/>
        <v>4.4230769230769233E-2</v>
      </c>
      <c r="G32" s="21">
        <v>10000</v>
      </c>
      <c r="H32" s="23">
        <f t="shared" si="5"/>
        <v>-3000</v>
      </c>
      <c r="I32" s="6"/>
      <c r="J32" s="6"/>
      <c r="K32" s="6"/>
      <c r="L32" s="6"/>
      <c r="M32" s="6"/>
      <c r="N32" s="6"/>
      <c r="O32" s="6"/>
      <c r="P32" s="6"/>
      <c r="Q32" s="6"/>
    </row>
    <row r="33" spans="1:17" x14ac:dyDescent="0.25">
      <c r="A33" s="4" t="s">
        <v>239</v>
      </c>
      <c r="B33" t="s">
        <v>240</v>
      </c>
      <c r="C33" s="6">
        <v>5000</v>
      </c>
      <c r="D33" s="6">
        <v>6006.36</v>
      </c>
      <c r="E33" s="6">
        <f t="shared" si="0"/>
        <v>-1006.3599999999997</v>
      </c>
      <c r="F33" s="11">
        <f t="shared" si="1"/>
        <v>1.2012719999999999</v>
      </c>
      <c r="G33" s="21">
        <v>6500</v>
      </c>
      <c r="H33" s="23">
        <f t="shared" si="5"/>
        <v>1500</v>
      </c>
      <c r="I33" s="6"/>
      <c r="J33" s="6"/>
      <c r="K33" s="6"/>
      <c r="L33" s="6"/>
      <c r="M33" s="6"/>
      <c r="N33" s="6"/>
      <c r="O33" s="6"/>
      <c r="P33" s="6"/>
      <c r="Q33" s="6"/>
    </row>
    <row r="34" spans="1:17" x14ac:dyDescent="0.25">
      <c r="A34" s="4" t="s">
        <v>241</v>
      </c>
      <c r="B34" t="s">
        <v>242</v>
      </c>
      <c r="C34" s="6">
        <v>100</v>
      </c>
      <c r="D34" s="6">
        <v>0</v>
      </c>
      <c r="E34" s="6">
        <f t="shared" si="0"/>
        <v>100</v>
      </c>
      <c r="F34" s="11">
        <f t="shared" si="1"/>
        <v>0</v>
      </c>
      <c r="G34" s="21">
        <f t="shared" si="4"/>
        <v>100</v>
      </c>
      <c r="H34" s="23">
        <f t="shared" si="5"/>
        <v>0</v>
      </c>
      <c r="I34" s="6"/>
      <c r="J34" s="6"/>
      <c r="K34" s="6"/>
      <c r="L34" s="6"/>
      <c r="M34" s="6"/>
      <c r="N34" s="6"/>
      <c r="O34" s="6"/>
      <c r="P34" s="6"/>
      <c r="Q34" s="6"/>
    </row>
    <row r="35" spans="1:17" x14ac:dyDescent="0.25">
      <c r="A35" s="4" t="s">
        <v>243</v>
      </c>
      <c r="B35" t="s">
        <v>244</v>
      </c>
      <c r="C35" s="6">
        <v>900</v>
      </c>
      <c r="D35" s="6">
        <v>1302.42</v>
      </c>
      <c r="E35" s="6">
        <f t="shared" si="0"/>
        <v>-402.42000000000007</v>
      </c>
      <c r="F35" s="11">
        <f t="shared" si="1"/>
        <v>1.4471333333333334</v>
      </c>
      <c r="G35" s="21">
        <f t="shared" si="4"/>
        <v>900</v>
      </c>
      <c r="H35" s="23">
        <f t="shared" si="5"/>
        <v>0</v>
      </c>
      <c r="I35" s="6"/>
      <c r="J35" s="6"/>
      <c r="K35" s="6"/>
      <c r="L35" s="6"/>
      <c r="M35" s="6"/>
      <c r="N35" s="6"/>
      <c r="O35" s="6"/>
      <c r="P35" s="6"/>
      <c r="Q35" s="6"/>
    </row>
    <row r="36" spans="1:17" x14ac:dyDescent="0.25">
      <c r="A36" s="4" t="s">
        <v>245</v>
      </c>
      <c r="B36" t="s">
        <v>246</v>
      </c>
      <c r="C36" s="6">
        <v>250</v>
      </c>
      <c r="D36" s="6">
        <v>45</v>
      </c>
      <c r="E36" s="6">
        <f t="shared" si="0"/>
        <v>205</v>
      </c>
      <c r="F36" s="11">
        <f t="shared" si="1"/>
        <v>0.18</v>
      </c>
      <c r="G36" s="21">
        <f t="shared" si="4"/>
        <v>250</v>
      </c>
      <c r="H36" s="23">
        <f t="shared" si="5"/>
        <v>0</v>
      </c>
      <c r="I36" s="6"/>
      <c r="J36" s="6"/>
      <c r="K36" s="6"/>
      <c r="L36" s="6"/>
      <c r="M36" s="6"/>
      <c r="N36" s="6"/>
      <c r="O36" s="6"/>
      <c r="P36" s="6"/>
      <c r="Q36" s="6"/>
    </row>
    <row r="37" spans="1:17" x14ac:dyDescent="0.25">
      <c r="A37" s="4" t="s">
        <v>247</v>
      </c>
      <c r="B37" t="s">
        <v>248</v>
      </c>
      <c r="C37" s="6">
        <v>1000</v>
      </c>
      <c r="D37" s="6">
        <v>0</v>
      </c>
      <c r="E37" s="6">
        <f t="shared" si="0"/>
        <v>1000</v>
      </c>
      <c r="F37" s="11">
        <f t="shared" si="1"/>
        <v>0</v>
      </c>
      <c r="G37" s="21">
        <f t="shared" si="4"/>
        <v>1000</v>
      </c>
      <c r="H37" s="23">
        <f t="shared" si="5"/>
        <v>0</v>
      </c>
      <c r="I37" s="6"/>
      <c r="J37" s="6"/>
      <c r="K37" s="6"/>
      <c r="L37" s="6"/>
      <c r="M37" s="6"/>
      <c r="N37" s="6"/>
      <c r="O37" s="6"/>
      <c r="P37" s="6"/>
      <c r="Q37" s="6"/>
    </row>
    <row r="38" spans="1:17" x14ac:dyDescent="0.25">
      <c r="A38" s="4" t="s">
        <v>249</v>
      </c>
      <c r="B38" t="s">
        <v>250</v>
      </c>
      <c r="C38" s="6">
        <v>5000</v>
      </c>
      <c r="D38" s="6">
        <v>0</v>
      </c>
      <c r="E38" s="6">
        <f t="shared" si="0"/>
        <v>5000</v>
      </c>
      <c r="F38" s="11">
        <f t="shared" si="1"/>
        <v>0</v>
      </c>
      <c r="G38" s="21">
        <f t="shared" si="4"/>
        <v>5000</v>
      </c>
      <c r="H38" s="23">
        <f t="shared" si="5"/>
        <v>0</v>
      </c>
      <c r="I38" s="6"/>
      <c r="J38" s="6"/>
      <c r="K38" s="6"/>
      <c r="L38" s="6"/>
      <c r="M38" s="6"/>
      <c r="N38" s="6"/>
      <c r="O38" s="6"/>
      <c r="P38" s="6"/>
      <c r="Q38" s="6"/>
    </row>
    <row r="39" spans="1:17" x14ac:dyDescent="0.25">
      <c r="A39" s="4" t="s">
        <v>251</v>
      </c>
      <c r="B39" t="s">
        <v>252</v>
      </c>
      <c r="C39" s="6">
        <v>5000</v>
      </c>
      <c r="D39" s="6">
        <v>0</v>
      </c>
      <c r="E39" s="6">
        <f t="shared" si="0"/>
        <v>5000</v>
      </c>
      <c r="F39" s="11">
        <f t="shared" si="1"/>
        <v>0</v>
      </c>
      <c r="G39" s="21">
        <f t="shared" si="4"/>
        <v>5000</v>
      </c>
      <c r="H39" s="23">
        <f t="shared" si="5"/>
        <v>0</v>
      </c>
      <c r="I39" s="6"/>
      <c r="J39" s="6"/>
      <c r="K39" s="6"/>
      <c r="L39" s="6"/>
      <c r="M39" s="6"/>
      <c r="N39" s="6"/>
      <c r="O39" s="6"/>
      <c r="P39" s="6"/>
      <c r="Q39" s="6"/>
    </row>
    <row r="40" spans="1:17" x14ac:dyDescent="0.25">
      <c r="A40" s="4" t="s">
        <v>253</v>
      </c>
      <c r="B40" t="s">
        <v>515</v>
      </c>
      <c r="C40" s="6"/>
      <c r="D40" s="6"/>
      <c r="E40" s="6">
        <v>0</v>
      </c>
      <c r="F40" s="11"/>
      <c r="G40" s="21">
        <v>84922</v>
      </c>
      <c r="H40" s="23">
        <f t="shared" si="5"/>
        <v>84922</v>
      </c>
      <c r="I40" s="33" t="s">
        <v>516</v>
      </c>
      <c r="K40" s="6"/>
      <c r="L40" s="6"/>
      <c r="M40" s="6"/>
      <c r="N40" s="6"/>
      <c r="O40" s="6"/>
      <c r="P40" s="6"/>
      <c r="Q40" s="6"/>
    </row>
    <row r="41" spans="1:17" x14ac:dyDescent="0.25">
      <c r="A41" s="12" t="s">
        <v>253</v>
      </c>
      <c r="B41" s="13" t="s">
        <v>254</v>
      </c>
      <c r="C41" s="14">
        <v>3000</v>
      </c>
      <c r="D41" s="14">
        <v>7403.93</v>
      </c>
      <c r="E41" s="14">
        <f t="shared" si="0"/>
        <v>-4403.93</v>
      </c>
      <c r="F41" s="15">
        <f t="shared" si="1"/>
        <v>2.4679766666666669</v>
      </c>
      <c r="G41" s="22">
        <v>3000</v>
      </c>
      <c r="H41" s="14">
        <f t="shared" si="5"/>
        <v>0</v>
      </c>
      <c r="I41" s="6"/>
      <c r="J41" s="6"/>
      <c r="K41" s="6"/>
      <c r="L41" s="6"/>
      <c r="M41" s="6"/>
      <c r="N41" s="6"/>
      <c r="O41" s="6"/>
      <c r="P41" s="6"/>
      <c r="Q41" s="6"/>
    </row>
    <row r="42" spans="1:17" x14ac:dyDescent="0.25">
      <c r="A42" s="41"/>
      <c r="B42" s="43" t="s">
        <v>533</v>
      </c>
      <c r="C42" s="23">
        <f>SUM(C11:C41)</f>
        <v>224259</v>
      </c>
      <c r="D42" s="23">
        <f t="shared" ref="D42:H42" si="6">SUM(D11:D41)</f>
        <v>172540.73</v>
      </c>
      <c r="E42" s="23">
        <f>SUM(E11:E41)</f>
        <v>51718.270000000004</v>
      </c>
      <c r="F42" s="23">
        <f t="shared" si="6"/>
        <v>20.601797994618259</v>
      </c>
      <c r="G42" s="23">
        <f t="shared" si="6"/>
        <v>263302</v>
      </c>
      <c r="H42" s="23">
        <f t="shared" si="6"/>
        <v>39043</v>
      </c>
      <c r="I42" s="6"/>
      <c r="J42" s="6"/>
      <c r="K42" s="6"/>
      <c r="L42" s="6"/>
      <c r="M42" s="6"/>
      <c r="N42" s="6"/>
      <c r="O42" s="6"/>
      <c r="P42" s="6"/>
      <c r="Q42" s="6"/>
    </row>
    <row r="43" spans="1:17" x14ac:dyDescent="0.25">
      <c r="A43" s="41"/>
      <c r="B43" s="36"/>
      <c r="C43" s="23"/>
      <c r="D43" s="23"/>
      <c r="E43" s="23"/>
      <c r="F43" s="31"/>
      <c r="G43" s="42"/>
      <c r="H43" s="23"/>
      <c r="I43" s="6"/>
      <c r="J43" s="6"/>
      <c r="K43" s="6"/>
      <c r="L43" s="6"/>
      <c r="M43" s="6"/>
      <c r="N43" s="6"/>
      <c r="O43" s="6"/>
      <c r="P43" s="6"/>
      <c r="Q43" s="6"/>
    </row>
    <row r="44" spans="1:17" x14ac:dyDescent="0.25">
      <c r="A44" s="4"/>
      <c r="B44" s="43" t="s">
        <v>534</v>
      </c>
      <c r="C44" s="6">
        <f>C42+C9</f>
        <v>438364</v>
      </c>
      <c r="D44" s="6">
        <f>D42+D9</f>
        <v>319534.55000000005</v>
      </c>
      <c r="E44" s="6">
        <f>E42+E9</f>
        <v>118829.45</v>
      </c>
      <c r="F44" s="6">
        <f>F42+F9</f>
        <v>24.105895687542024</v>
      </c>
      <c r="G44" s="6">
        <f>G42+G9</f>
        <v>479939</v>
      </c>
      <c r="H44" s="6">
        <f>H42+H9</f>
        <v>41575</v>
      </c>
      <c r="I44" s="6"/>
      <c r="J44" s="6"/>
      <c r="K44" s="6"/>
      <c r="L44" s="6"/>
      <c r="M44" s="6"/>
      <c r="N44" s="6"/>
      <c r="O44" s="6"/>
      <c r="P44" s="6"/>
      <c r="Q44" s="6"/>
    </row>
    <row r="45" spans="1:17" x14ac:dyDescent="0.25">
      <c r="A45" s="4"/>
      <c r="C45" s="6"/>
      <c r="D45" s="6"/>
      <c r="E45" s="6"/>
      <c r="F45" s="11"/>
      <c r="G45" s="21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x14ac:dyDescent="0.25">
      <c r="A46" s="4"/>
      <c r="C46" s="6"/>
      <c r="D46" s="6"/>
      <c r="E46" s="6"/>
      <c r="F46" s="11"/>
      <c r="G46" s="21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x14ac:dyDescent="0.25">
      <c r="A47" s="4"/>
      <c r="C47" s="6"/>
      <c r="D47" s="6"/>
      <c r="E47" s="6"/>
      <c r="F47" s="11"/>
      <c r="G47" s="21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x14ac:dyDescent="0.25">
      <c r="A48" s="4"/>
      <c r="C48" s="6"/>
      <c r="D48" s="6"/>
      <c r="E48" s="6"/>
      <c r="F48" s="11"/>
      <c r="G48" s="21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x14ac:dyDescent="0.25">
      <c r="A49" s="4"/>
      <c r="C49" s="6"/>
      <c r="D49" s="6"/>
      <c r="E49" s="6"/>
      <c r="F49" s="11"/>
      <c r="G49" s="21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x14ac:dyDescent="0.25">
      <c r="A50" s="4"/>
      <c r="C50" s="6"/>
      <c r="D50" s="6"/>
      <c r="E50" s="6"/>
      <c r="F50" s="11"/>
      <c r="G50" s="21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x14ac:dyDescent="0.25">
      <c r="A51" s="4"/>
      <c r="C51" s="6"/>
      <c r="D51" s="6"/>
      <c r="E51" s="6"/>
      <c r="F51" s="11"/>
      <c r="G51" s="21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x14ac:dyDescent="0.25">
      <c r="A52" s="4"/>
      <c r="C52" s="6"/>
      <c r="D52" s="6"/>
      <c r="E52" s="6"/>
      <c r="F52" s="11"/>
      <c r="G52" s="21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x14ac:dyDescent="0.25">
      <c r="A53" s="4"/>
      <c r="C53" s="6"/>
      <c r="D53" s="6"/>
      <c r="E53" s="6"/>
      <c r="F53" s="11"/>
      <c r="G53" s="21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x14ac:dyDescent="0.25">
      <c r="A54" s="4"/>
      <c r="C54" s="6"/>
      <c r="D54" s="6"/>
      <c r="E54" s="6"/>
      <c r="F54" s="11"/>
      <c r="G54" s="21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1:17" x14ac:dyDescent="0.25">
      <c r="A55" s="4"/>
      <c r="C55" s="6"/>
      <c r="D55" s="6"/>
      <c r="E55" s="6"/>
      <c r="F55" s="11"/>
      <c r="G55" s="21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1:17" x14ac:dyDescent="0.25">
      <c r="A56" s="4"/>
      <c r="C56" s="6"/>
      <c r="D56" s="6"/>
      <c r="E56" s="6"/>
      <c r="F56" s="11"/>
      <c r="G56" s="21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1:17" x14ac:dyDescent="0.25">
      <c r="A57" s="4"/>
      <c r="C57" s="6"/>
      <c r="D57" s="6"/>
      <c r="E57" s="6"/>
      <c r="F57" s="11"/>
      <c r="G57" s="21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1:17" x14ac:dyDescent="0.25">
      <c r="A58" s="4"/>
      <c r="C58" s="6"/>
      <c r="D58" s="6"/>
      <c r="E58" s="6"/>
      <c r="F58" s="11"/>
      <c r="G58" s="21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1:17" x14ac:dyDescent="0.25">
      <c r="A59" s="4"/>
      <c r="C59" s="6"/>
      <c r="D59" s="6"/>
      <c r="E59" s="6"/>
      <c r="F59" s="11"/>
      <c r="G59" s="21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1:17" x14ac:dyDescent="0.25">
      <c r="A60" s="4"/>
      <c r="C60" s="6"/>
      <c r="D60" s="6"/>
      <c r="E60" s="6"/>
      <c r="F60" s="11"/>
      <c r="G60" s="21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1:17" x14ac:dyDescent="0.25">
      <c r="A61" s="4"/>
      <c r="C61" s="6"/>
      <c r="D61" s="6"/>
      <c r="E61" s="6"/>
      <c r="F61" s="11"/>
      <c r="G61" s="21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17" x14ac:dyDescent="0.25">
      <c r="A62" s="4"/>
      <c r="C62" s="6"/>
      <c r="D62" s="6"/>
      <c r="E62" s="6"/>
      <c r="F62" s="11"/>
      <c r="G62" s="21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1:17" x14ac:dyDescent="0.25">
      <c r="A63" s="4"/>
      <c r="C63" s="6"/>
      <c r="D63" s="6"/>
      <c r="E63" s="6"/>
      <c r="F63" s="11"/>
      <c r="G63" s="21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17" x14ac:dyDescent="0.25">
      <c r="A64" s="4"/>
      <c r="C64" s="6"/>
      <c r="D64" s="6"/>
      <c r="E64" s="6"/>
      <c r="F64" s="11"/>
      <c r="G64" s="21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x14ac:dyDescent="0.25">
      <c r="A65" s="4"/>
      <c r="C65" s="6"/>
      <c r="D65" s="6"/>
      <c r="E65" s="6"/>
      <c r="F65" s="11"/>
      <c r="G65" s="21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1:17" x14ac:dyDescent="0.25">
      <c r="A66" s="4"/>
      <c r="C66" s="6"/>
      <c r="D66" s="6"/>
      <c r="E66" s="6"/>
      <c r="F66" s="11"/>
      <c r="G66" s="21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x14ac:dyDescent="0.25">
      <c r="A67" s="4"/>
      <c r="C67" s="6"/>
      <c r="D67" s="6"/>
      <c r="E67" s="6"/>
      <c r="F67" s="11"/>
      <c r="G67" s="21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1:17" x14ac:dyDescent="0.25">
      <c r="A68" s="4"/>
      <c r="C68" s="6"/>
      <c r="D68" s="6"/>
      <c r="E68" s="6"/>
      <c r="F68" s="11"/>
      <c r="G68" s="21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 x14ac:dyDescent="0.25">
      <c r="A69" s="4"/>
      <c r="C69" s="6"/>
      <c r="D69" s="6"/>
      <c r="E69" s="6"/>
      <c r="F69" s="11"/>
      <c r="G69" s="21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 x14ac:dyDescent="0.25">
      <c r="A70" s="4"/>
      <c r="C70" s="6"/>
      <c r="D70" s="6"/>
      <c r="E70" s="6"/>
      <c r="F70" s="11"/>
      <c r="G70" s="21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 x14ac:dyDescent="0.25">
      <c r="A71" s="4"/>
      <c r="C71" s="6"/>
      <c r="D71" s="6"/>
      <c r="E71" s="6"/>
      <c r="F71" s="11"/>
      <c r="G71" s="21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 x14ac:dyDescent="0.25">
      <c r="A72" s="4"/>
      <c r="C72" s="6"/>
      <c r="D72" s="6"/>
      <c r="E72" s="6"/>
      <c r="F72" s="11"/>
      <c r="G72" s="21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 x14ac:dyDescent="0.25">
      <c r="A73" s="4"/>
      <c r="C73" s="6"/>
      <c r="D73" s="6"/>
      <c r="E73" s="6"/>
      <c r="F73" s="11"/>
      <c r="G73" s="21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x14ac:dyDescent="0.25">
      <c r="A74" s="4"/>
      <c r="C74" s="6"/>
      <c r="D74" s="6"/>
      <c r="E74" s="6"/>
      <c r="F74" s="11"/>
      <c r="G74" s="21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1:17" x14ac:dyDescent="0.25">
      <c r="A75" s="4"/>
      <c r="C75" s="6"/>
      <c r="D75" s="6"/>
      <c r="E75" s="6"/>
      <c r="F75" s="11"/>
      <c r="G75" s="21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7" x14ac:dyDescent="0.25">
      <c r="A76" s="4"/>
      <c r="C76" s="6"/>
      <c r="D76" s="6"/>
      <c r="E76" s="6"/>
      <c r="F76" s="11"/>
      <c r="G76" s="21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1:17" x14ac:dyDescent="0.25">
      <c r="A77" s="4"/>
      <c r="C77" s="6"/>
      <c r="D77" s="6"/>
      <c r="E77" s="6"/>
      <c r="F77" s="11"/>
      <c r="G77" s="21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1:17" x14ac:dyDescent="0.25">
      <c r="A78" s="4"/>
      <c r="C78" s="6"/>
      <c r="D78" s="6"/>
      <c r="E78" s="6"/>
      <c r="F78" s="11"/>
      <c r="G78" s="21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1:17" x14ac:dyDescent="0.25">
      <c r="A79" s="4"/>
      <c r="C79" s="6"/>
      <c r="D79" s="6"/>
      <c r="E79" s="6"/>
      <c r="F79" s="11"/>
      <c r="G79" s="21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1:17" x14ac:dyDescent="0.25">
      <c r="A80" s="4"/>
      <c r="C80" s="6"/>
      <c r="D80" s="6"/>
      <c r="E80" s="6"/>
      <c r="F80" s="11"/>
      <c r="G80" s="21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1:17" x14ac:dyDescent="0.25">
      <c r="A81" s="4"/>
      <c r="C81" s="6"/>
      <c r="D81" s="6"/>
      <c r="E81" s="6"/>
      <c r="F81" s="11"/>
      <c r="G81" s="21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1:17" x14ac:dyDescent="0.25">
      <c r="A82" s="4"/>
      <c r="C82" s="6"/>
      <c r="D82" s="6"/>
      <c r="E82" s="6"/>
      <c r="F82" s="11"/>
      <c r="G82" s="21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1:17" x14ac:dyDescent="0.25">
      <c r="A83" s="4"/>
      <c r="C83" s="6"/>
      <c r="D83" s="6"/>
      <c r="E83" s="6"/>
      <c r="F83" s="11"/>
      <c r="G83" s="21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1:17" x14ac:dyDescent="0.25">
      <c r="A84" s="4"/>
      <c r="C84" s="6"/>
      <c r="D84" s="6"/>
      <c r="E84" s="6"/>
      <c r="F84" s="11"/>
      <c r="G84" s="21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1:17" x14ac:dyDescent="0.25">
      <c r="A85" s="4"/>
      <c r="C85" s="6"/>
      <c r="D85" s="6"/>
      <c r="E85" s="6"/>
      <c r="F85" s="11"/>
      <c r="G85" s="21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1:17" x14ac:dyDescent="0.25">
      <c r="A86" s="4"/>
      <c r="C86" s="6"/>
      <c r="D86" s="6"/>
      <c r="E86" s="6"/>
      <c r="F86" s="11"/>
      <c r="G86" s="21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1:17" x14ac:dyDescent="0.25">
      <c r="A87" s="4"/>
      <c r="C87" s="6"/>
      <c r="D87" s="6"/>
      <c r="E87" s="6"/>
      <c r="F87" s="11"/>
      <c r="G87" s="21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1:17" x14ac:dyDescent="0.25">
      <c r="A88" s="4"/>
      <c r="C88" s="6"/>
      <c r="D88" s="6"/>
      <c r="E88" s="6"/>
      <c r="F88" s="11"/>
      <c r="G88" s="21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1:17" x14ac:dyDescent="0.25">
      <c r="A89" s="4"/>
      <c r="C89" s="6"/>
      <c r="D89" s="6"/>
      <c r="E89" s="6"/>
      <c r="F89" s="11"/>
      <c r="G89" s="21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1:17" x14ac:dyDescent="0.25">
      <c r="A90" s="4"/>
      <c r="C90" s="6"/>
      <c r="D90" s="6"/>
      <c r="E90" s="6"/>
      <c r="F90" s="11"/>
      <c r="G90" s="21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x14ac:dyDescent="0.25">
      <c r="A91" s="4"/>
      <c r="C91" s="6"/>
      <c r="D91" s="6"/>
      <c r="E91" s="6"/>
      <c r="F91" s="11"/>
      <c r="G91" s="21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 x14ac:dyDescent="0.25">
      <c r="A92" s="4"/>
      <c r="C92" s="6"/>
      <c r="D92" s="6"/>
      <c r="E92" s="6"/>
      <c r="F92" s="11"/>
      <c r="G92" s="21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1:17" x14ac:dyDescent="0.25">
      <c r="A93" s="4"/>
      <c r="C93" s="6"/>
      <c r="D93" s="6"/>
      <c r="E93" s="6"/>
      <c r="F93" s="11"/>
      <c r="G93" s="21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1:17" x14ac:dyDescent="0.25">
      <c r="A94" s="4"/>
      <c r="C94" s="6"/>
      <c r="D94" s="6"/>
      <c r="E94" s="6"/>
      <c r="F94" s="11"/>
      <c r="G94" s="21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x14ac:dyDescent="0.25">
      <c r="A95" s="4"/>
      <c r="C95" s="6"/>
      <c r="D95" s="6"/>
      <c r="E95" s="6"/>
      <c r="F95" s="11"/>
      <c r="G95" s="21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1:17" x14ac:dyDescent="0.25">
      <c r="A96" s="4"/>
      <c r="C96" s="6"/>
      <c r="D96" s="6"/>
      <c r="E96" s="6"/>
      <c r="F96" s="11"/>
      <c r="G96" s="21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1:17" x14ac:dyDescent="0.25">
      <c r="A97" s="4"/>
      <c r="C97" s="6"/>
      <c r="D97" s="6"/>
      <c r="E97" s="6"/>
      <c r="F97" s="11"/>
      <c r="G97" s="21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1:17" x14ac:dyDescent="0.25">
      <c r="A98" s="4"/>
      <c r="C98" s="6"/>
      <c r="D98" s="6"/>
      <c r="E98" s="6"/>
      <c r="F98" s="11"/>
      <c r="G98" s="21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1:17" x14ac:dyDescent="0.25">
      <c r="A99" s="4"/>
      <c r="C99" s="6"/>
      <c r="D99" s="6"/>
      <c r="E99" s="6"/>
      <c r="F99" s="11"/>
      <c r="G99" s="21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1:17" x14ac:dyDescent="0.25">
      <c r="A100" s="4"/>
      <c r="C100" s="6"/>
      <c r="D100" s="6"/>
      <c r="E100" s="6"/>
      <c r="F100" s="11"/>
      <c r="G100" s="21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1:17" x14ac:dyDescent="0.25">
      <c r="A101" s="4"/>
      <c r="C101" s="6"/>
      <c r="D101" s="6"/>
      <c r="E101" s="6"/>
      <c r="F101" s="11"/>
      <c r="G101" s="21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1:17" x14ac:dyDescent="0.25">
      <c r="A102" s="4"/>
      <c r="C102" s="6"/>
      <c r="D102" s="6"/>
      <c r="E102" s="6"/>
      <c r="F102" s="11"/>
      <c r="G102" s="21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1:17" x14ac:dyDescent="0.25">
      <c r="A103" s="4"/>
      <c r="C103" s="6"/>
      <c r="D103" s="6"/>
      <c r="E103" s="6"/>
      <c r="F103" s="11"/>
      <c r="G103" s="21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1:17" x14ac:dyDescent="0.25">
      <c r="A104" s="4"/>
      <c r="C104" s="6"/>
      <c r="D104" s="6"/>
      <c r="E104" s="6"/>
      <c r="F104" s="11"/>
      <c r="G104" s="21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1:17" x14ac:dyDescent="0.25">
      <c r="A105" s="4"/>
      <c r="C105" s="6"/>
      <c r="D105" s="6"/>
      <c r="E105" s="6"/>
      <c r="F105" s="11"/>
      <c r="G105" s="21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1:17" x14ac:dyDescent="0.25">
      <c r="A106" s="4"/>
      <c r="C106" s="6"/>
      <c r="D106" s="6"/>
      <c r="E106" s="6"/>
      <c r="F106" s="11"/>
      <c r="G106" s="21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1:17" x14ac:dyDescent="0.25">
      <c r="A107" s="4"/>
      <c r="C107" s="6"/>
      <c r="D107" s="6"/>
      <c r="E107" s="6"/>
      <c r="F107" s="11"/>
      <c r="G107" s="21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1:17" x14ac:dyDescent="0.25">
      <c r="A108" s="4"/>
      <c r="C108" s="6"/>
      <c r="D108" s="6"/>
      <c r="E108" s="6"/>
      <c r="F108" s="11"/>
      <c r="G108" s="21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1:17" x14ac:dyDescent="0.25">
      <c r="A109" s="4"/>
      <c r="C109" s="6"/>
      <c r="D109" s="6"/>
      <c r="E109" s="6"/>
      <c r="F109" s="11"/>
      <c r="G109" s="21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1:17" x14ac:dyDescent="0.25">
      <c r="A110" s="4"/>
      <c r="C110" s="6"/>
      <c r="D110" s="6"/>
      <c r="E110" s="6"/>
      <c r="F110" s="11"/>
      <c r="G110" s="21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1:17" x14ac:dyDescent="0.25">
      <c r="A111" s="4"/>
      <c r="C111" s="6"/>
      <c r="D111" s="6"/>
      <c r="E111" s="6"/>
      <c r="F111" s="11"/>
      <c r="G111" s="21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1:17" x14ac:dyDescent="0.25">
      <c r="A112" s="4"/>
      <c r="C112" s="6"/>
      <c r="D112" s="6"/>
      <c r="E112" s="6"/>
      <c r="F112" s="11"/>
      <c r="G112" s="21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1:17" x14ac:dyDescent="0.25">
      <c r="A113" s="4"/>
      <c r="C113" s="6"/>
      <c r="D113" s="6"/>
      <c r="E113" s="6"/>
      <c r="F113" s="11"/>
      <c r="G113" s="21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1:17" x14ac:dyDescent="0.25">
      <c r="A114" s="4"/>
      <c r="C114" s="6"/>
      <c r="D114" s="6"/>
      <c r="E114" s="6"/>
      <c r="F114" s="11"/>
      <c r="G114" s="21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1:17" x14ac:dyDescent="0.25">
      <c r="A115" s="4"/>
      <c r="C115" s="6"/>
      <c r="D115" s="6"/>
      <c r="E115" s="6"/>
      <c r="F115" s="11"/>
      <c r="G115" s="21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1:17" x14ac:dyDescent="0.25">
      <c r="A116" s="4"/>
      <c r="C116" s="6"/>
      <c r="D116" s="6"/>
      <c r="E116" s="6"/>
      <c r="F116" s="11"/>
      <c r="G116" s="21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1:17" x14ac:dyDescent="0.25">
      <c r="A117" s="4"/>
      <c r="C117" s="6"/>
      <c r="D117" s="6"/>
      <c r="E117" s="6"/>
      <c r="F117" s="11"/>
      <c r="G117" s="21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1:17" x14ac:dyDescent="0.25">
      <c r="A118" s="4"/>
      <c r="C118" s="6"/>
      <c r="D118" s="6"/>
      <c r="E118" s="6"/>
      <c r="F118" s="11"/>
      <c r="G118" s="21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1:17" x14ac:dyDescent="0.25">
      <c r="A119" s="4"/>
      <c r="C119" s="6"/>
      <c r="D119" s="6"/>
      <c r="E119" s="6"/>
      <c r="F119" s="11"/>
      <c r="G119" s="21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1:17" x14ac:dyDescent="0.25">
      <c r="A120" s="4"/>
      <c r="C120" s="6"/>
      <c r="D120" s="6"/>
      <c r="E120" s="6"/>
      <c r="F120" s="11"/>
      <c r="G120" s="21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1:17" x14ac:dyDescent="0.25">
      <c r="A121" s="4"/>
      <c r="C121" s="6"/>
      <c r="D121" s="6"/>
      <c r="E121" s="6"/>
      <c r="F121" s="11"/>
      <c r="G121" s="21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1:17" x14ac:dyDescent="0.25">
      <c r="A122" s="4"/>
      <c r="C122" s="6"/>
      <c r="D122" s="6"/>
      <c r="E122" s="6"/>
      <c r="F122" s="11"/>
      <c r="G122" s="21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1:17" x14ac:dyDescent="0.25">
      <c r="A123" s="4"/>
      <c r="C123" s="6"/>
      <c r="D123" s="6"/>
      <c r="E123" s="6"/>
      <c r="F123" s="11"/>
      <c r="G123" s="21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1:17" x14ac:dyDescent="0.25">
      <c r="A124" s="4"/>
      <c r="C124" s="6"/>
      <c r="D124" s="6"/>
      <c r="E124" s="6"/>
      <c r="F124" s="11"/>
      <c r="G124" s="21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1:17" x14ac:dyDescent="0.25">
      <c r="A125" s="4"/>
      <c r="C125" s="6"/>
      <c r="D125" s="6"/>
      <c r="E125" s="6"/>
      <c r="F125" s="11"/>
      <c r="G125" s="21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1:17" x14ac:dyDescent="0.25">
      <c r="A126" s="4"/>
      <c r="C126" s="6"/>
      <c r="D126" s="6"/>
      <c r="E126" s="6"/>
      <c r="F126" s="11"/>
      <c r="G126" s="21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1:17" x14ac:dyDescent="0.25">
      <c r="A127" s="4"/>
      <c r="C127" s="6"/>
      <c r="D127" s="6"/>
      <c r="E127" s="6"/>
      <c r="F127" s="11"/>
      <c r="G127" s="21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1:17" x14ac:dyDescent="0.25">
      <c r="A128" s="4"/>
      <c r="C128" s="6"/>
      <c r="D128" s="6"/>
      <c r="E128" s="6"/>
      <c r="F128" s="11"/>
      <c r="G128" s="21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1:17" x14ac:dyDescent="0.25">
      <c r="A129" s="4"/>
      <c r="C129" s="6"/>
      <c r="D129" s="6"/>
      <c r="E129" s="6"/>
      <c r="F129" s="11"/>
      <c r="G129" s="21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1:17" x14ac:dyDescent="0.25">
      <c r="A130" s="4"/>
      <c r="C130" s="6"/>
      <c r="D130" s="6"/>
      <c r="E130" s="6"/>
      <c r="F130" s="11"/>
      <c r="G130" s="21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1:17" x14ac:dyDescent="0.25">
      <c r="A131" s="4"/>
      <c r="C131" s="6"/>
      <c r="D131" s="6"/>
      <c r="E131" s="6"/>
      <c r="F131" s="11"/>
      <c r="G131" s="21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1:17" x14ac:dyDescent="0.25">
      <c r="A132" s="4"/>
      <c r="C132" s="6"/>
      <c r="D132" s="6"/>
      <c r="E132" s="6"/>
      <c r="F132" s="11"/>
      <c r="G132" s="21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1:17" x14ac:dyDescent="0.25">
      <c r="A133" s="4"/>
      <c r="C133" s="6"/>
      <c r="D133" s="6"/>
      <c r="E133" s="6"/>
      <c r="F133" s="11"/>
      <c r="G133" s="21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1:17" x14ac:dyDescent="0.25">
      <c r="A134" s="4"/>
      <c r="C134" s="6"/>
      <c r="D134" s="6"/>
      <c r="E134" s="6"/>
      <c r="F134" s="11"/>
      <c r="G134" s="21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1:17" x14ac:dyDescent="0.25">
      <c r="A135" s="4"/>
      <c r="C135" s="6"/>
      <c r="D135" s="6"/>
      <c r="E135" s="6"/>
      <c r="F135" s="11"/>
      <c r="G135" s="21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1:17" x14ac:dyDescent="0.25">
      <c r="A136" s="4"/>
      <c r="C136" s="6"/>
      <c r="D136" s="6"/>
      <c r="E136" s="6"/>
      <c r="F136" s="11"/>
      <c r="G136" s="21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1:17" x14ac:dyDescent="0.25">
      <c r="A137" s="4"/>
      <c r="C137" s="6"/>
      <c r="D137" s="6"/>
      <c r="E137" s="6"/>
      <c r="F137" s="11"/>
      <c r="G137" s="21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1:17" x14ac:dyDescent="0.25">
      <c r="A138" s="4"/>
      <c r="C138" s="6"/>
      <c r="D138" s="6"/>
      <c r="E138" s="6"/>
      <c r="F138" s="11"/>
      <c r="G138" s="21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1:17" x14ac:dyDescent="0.25">
      <c r="A139" s="4"/>
      <c r="C139" s="6"/>
      <c r="D139" s="6"/>
      <c r="E139" s="6"/>
      <c r="F139" s="11"/>
      <c r="G139" s="21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1:17" x14ac:dyDescent="0.25">
      <c r="A140" s="4"/>
      <c r="C140" s="6"/>
      <c r="D140" s="6"/>
      <c r="E140" s="6"/>
      <c r="F140" s="11"/>
      <c r="G140" s="21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1:17" x14ac:dyDescent="0.25">
      <c r="A141" s="4"/>
      <c r="C141" s="6"/>
      <c r="D141" s="6"/>
      <c r="E141" s="6"/>
      <c r="F141" s="11"/>
      <c r="G141" s="21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1:17" x14ac:dyDescent="0.25">
      <c r="A142" s="4"/>
      <c r="C142" s="6"/>
      <c r="D142" s="6"/>
      <c r="E142" s="6"/>
      <c r="F142" s="11"/>
      <c r="G142" s="21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1:17" x14ac:dyDescent="0.25">
      <c r="A143" s="4"/>
      <c r="C143" s="6"/>
      <c r="D143" s="6"/>
      <c r="E143" s="6"/>
      <c r="F143" s="11"/>
      <c r="G143" s="21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1:17" x14ac:dyDescent="0.25">
      <c r="A144" s="4"/>
      <c r="C144" s="6"/>
      <c r="D144" s="6"/>
      <c r="E144" s="6"/>
      <c r="F144" s="11"/>
      <c r="G144" s="21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1:17" x14ac:dyDescent="0.25">
      <c r="A145" s="4"/>
      <c r="C145" s="6"/>
      <c r="D145" s="6"/>
      <c r="E145" s="6"/>
      <c r="F145" s="11"/>
      <c r="G145" s="21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1:17" x14ac:dyDescent="0.25">
      <c r="A146" s="4"/>
      <c r="C146" s="6"/>
      <c r="D146" s="6"/>
      <c r="E146" s="6"/>
      <c r="F146" s="11"/>
      <c r="G146" s="21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1:17" x14ac:dyDescent="0.25">
      <c r="A147" s="4"/>
      <c r="C147" s="6"/>
      <c r="D147" s="6"/>
      <c r="E147" s="6"/>
      <c r="F147" s="11"/>
      <c r="G147" s="21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1:17" x14ac:dyDescent="0.25">
      <c r="A148" s="4"/>
      <c r="C148" s="6"/>
      <c r="D148" s="6"/>
      <c r="E148" s="6"/>
      <c r="F148" s="11"/>
      <c r="G148" s="21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1:17" x14ac:dyDescent="0.25">
      <c r="A149" s="4"/>
      <c r="C149" s="6"/>
      <c r="D149" s="6"/>
      <c r="E149" s="6"/>
      <c r="F149" s="11"/>
      <c r="G149" s="21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1:17" x14ac:dyDescent="0.25">
      <c r="A150" s="4"/>
      <c r="C150" s="6"/>
      <c r="D150" s="6"/>
      <c r="E150" s="6"/>
      <c r="F150" s="11"/>
      <c r="G150" s="21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1:17" x14ac:dyDescent="0.25">
      <c r="A151" s="4"/>
      <c r="C151" s="6"/>
      <c r="D151" s="6"/>
      <c r="E151" s="6"/>
      <c r="F151" s="11"/>
      <c r="G151" s="21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1:17" x14ac:dyDescent="0.25">
      <c r="A152" s="4"/>
      <c r="C152" s="6"/>
      <c r="D152" s="6"/>
      <c r="E152" s="6"/>
      <c r="F152" s="11"/>
      <c r="G152" s="21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1:17" x14ac:dyDescent="0.25">
      <c r="A153" s="4"/>
      <c r="C153" s="6"/>
      <c r="D153" s="6"/>
      <c r="E153" s="6"/>
      <c r="F153" s="11"/>
      <c r="G153" s="21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1:17" x14ac:dyDescent="0.25">
      <c r="A154" s="4"/>
      <c r="C154" s="6"/>
      <c r="D154" s="6"/>
      <c r="E154" s="6"/>
      <c r="F154" s="11"/>
      <c r="G154" s="21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1:17" x14ac:dyDescent="0.25">
      <c r="A155" s="4"/>
      <c r="C155" s="6"/>
      <c r="D155" s="6"/>
      <c r="E155" s="6"/>
      <c r="F155" s="11"/>
      <c r="G155" s="21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1:17" x14ac:dyDescent="0.25">
      <c r="A156" s="4"/>
      <c r="C156" s="6"/>
      <c r="D156" s="6"/>
      <c r="E156" s="6"/>
      <c r="F156" s="11"/>
      <c r="G156" s="21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1:17" x14ac:dyDescent="0.25">
      <c r="A157" s="4"/>
      <c r="C157" s="6"/>
      <c r="D157" s="6"/>
      <c r="E157" s="6"/>
      <c r="F157" s="11"/>
      <c r="G157" s="21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1:17" x14ac:dyDescent="0.25">
      <c r="A158" s="4"/>
      <c r="C158" s="6"/>
      <c r="D158" s="6"/>
      <c r="E158" s="6"/>
      <c r="F158" s="11"/>
      <c r="G158" s="21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1:17" x14ac:dyDescent="0.25">
      <c r="A159" s="4"/>
      <c r="C159" s="6"/>
      <c r="D159" s="6"/>
      <c r="E159" s="6"/>
      <c r="F159" s="11"/>
      <c r="G159" s="21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1:17" x14ac:dyDescent="0.25">
      <c r="A160" s="4"/>
      <c r="C160" s="6"/>
      <c r="D160" s="6"/>
      <c r="E160" s="6"/>
      <c r="F160" s="11"/>
      <c r="G160" s="21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1:17" x14ac:dyDescent="0.25">
      <c r="A161" s="4"/>
      <c r="C161" s="6"/>
      <c r="D161" s="6"/>
      <c r="E161" s="6"/>
      <c r="F161" s="11"/>
      <c r="G161" s="21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1:17" x14ac:dyDescent="0.25">
      <c r="A162" s="4"/>
      <c r="C162" s="6"/>
      <c r="D162" s="6"/>
      <c r="E162" s="6"/>
      <c r="F162" s="11"/>
      <c r="G162" s="21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1:17" x14ac:dyDescent="0.25">
      <c r="A163" s="4"/>
      <c r="C163" s="6"/>
      <c r="D163" s="6"/>
      <c r="E163" s="6"/>
      <c r="F163" s="11"/>
      <c r="G163" s="21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1:17" x14ac:dyDescent="0.25">
      <c r="A164" s="4"/>
      <c r="C164" s="6"/>
      <c r="D164" s="6"/>
      <c r="E164" s="6"/>
      <c r="F164" s="11"/>
      <c r="G164" s="21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1:17" x14ac:dyDescent="0.25">
      <c r="A165" s="4"/>
      <c r="C165" s="6"/>
      <c r="D165" s="6"/>
      <c r="E165" s="6"/>
      <c r="F165" s="11"/>
      <c r="G165" s="21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1:17" x14ac:dyDescent="0.25">
      <c r="A166" s="4"/>
      <c r="C166" s="6"/>
      <c r="D166" s="6"/>
      <c r="E166" s="6"/>
      <c r="F166" s="11"/>
      <c r="G166" s="21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1:17" x14ac:dyDescent="0.25">
      <c r="A167" s="4"/>
      <c r="C167" s="6"/>
      <c r="D167" s="6"/>
      <c r="E167" s="6"/>
      <c r="F167" s="11"/>
      <c r="G167" s="21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1:17" x14ac:dyDescent="0.25">
      <c r="A168" s="4"/>
      <c r="C168" s="6"/>
      <c r="D168" s="6"/>
      <c r="E168" s="6"/>
      <c r="F168" s="11"/>
      <c r="G168" s="21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1:17" x14ac:dyDescent="0.25">
      <c r="A169" s="4"/>
      <c r="C169" s="6"/>
      <c r="D169" s="6"/>
      <c r="E169" s="6"/>
      <c r="F169" s="11"/>
      <c r="G169" s="21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1:17" x14ac:dyDescent="0.25">
      <c r="A170" s="4"/>
      <c r="C170" s="6"/>
      <c r="D170" s="6"/>
      <c r="E170" s="6"/>
      <c r="F170" s="11"/>
      <c r="G170" s="21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1:17" x14ac:dyDescent="0.25">
      <c r="A171" s="4"/>
      <c r="C171" s="6"/>
      <c r="D171" s="6"/>
      <c r="E171" s="6"/>
      <c r="F171" s="11"/>
      <c r="G171" s="21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1:17" x14ac:dyDescent="0.25">
      <c r="A172" s="4"/>
      <c r="C172" s="6"/>
      <c r="D172" s="6"/>
      <c r="E172" s="6"/>
      <c r="F172" s="11"/>
      <c r="G172" s="21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1:17" x14ac:dyDescent="0.25">
      <c r="A173" s="4"/>
      <c r="C173" s="6"/>
      <c r="D173" s="6"/>
      <c r="E173" s="6"/>
      <c r="F173" s="11"/>
      <c r="G173" s="21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1:17" x14ac:dyDescent="0.25">
      <c r="A174" s="4"/>
      <c r="C174" s="6"/>
      <c r="D174" s="6"/>
      <c r="E174" s="6"/>
      <c r="F174" s="11"/>
      <c r="G174" s="21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1:17" x14ac:dyDescent="0.25">
      <c r="A175" s="4"/>
      <c r="C175" s="6"/>
      <c r="D175" s="6"/>
      <c r="E175" s="6"/>
      <c r="F175" s="11"/>
      <c r="G175" s="21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1:17" x14ac:dyDescent="0.25">
      <c r="A176" s="4"/>
      <c r="C176" s="6"/>
      <c r="D176" s="6"/>
      <c r="E176" s="6"/>
      <c r="F176" s="11"/>
      <c r="G176" s="21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1:17" x14ac:dyDescent="0.25">
      <c r="A177" s="4"/>
      <c r="C177" s="6"/>
      <c r="D177" s="6"/>
      <c r="E177" s="6"/>
      <c r="F177" s="11"/>
      <c r="G177" s="21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1:17" x14ac:dyDescent="0.25">
      <c r="A178" s="4"/>
      <c r="C178" s="6"/>
      <c r="D178" s="6"/>
      <c r="E178" s="6"/>
      <c r="F178" s="11"/>
      <c r="G178" s="21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1:17" x14ac:dyDescent="0.25">
      <c r="A179" s="4"/>
      <c r="C179" s="6"/>
      <c r="D179" s="6"/>
      <c r="E179" s="6"/>
      <c r="F179" s="11"/>
      <c r="G179" s="21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1:17" x14ac:dyDescent="0.25">
      <c r="A180" s="4"/>
      <c r="C180" s="6"/>
      <c r="D180" s="6"/>
      <c r="E180" s="6"/>
      <c r="F180" s="11"/>
      <c r="G180" s="21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1:17" x14ac:dyDescent="0.25">
      <c r="A181" s="4"/>
      <c r="C181" s="6"/>
      <c r="D181" s="6"/>
      <c r="E181" s="6"/>
      <c r="F181" s="11"/>
      <c r="G181" s="21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1:17" x14ac:dyDescent="0.25">
      <c r="A182" s="4"/>
      <c r="C182" s="6"/>
      <c r="D182" s="6"/>
      <c r="E182" s="6"/>
      <c r="F182" s="11"/>
      <c r="G182" s="21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1:17" x14ac:dyDescent="0.25">
      <c r="A183" s="4"/>
      <c r="C183" s="6"/>
      <c r="D183" s="6"/>
      <c r="E183" s="6"/>
      <c r="F183" s="11"/>
      <c r="G183" s="21"/>
      <c r="H183" s="6"/>
      <c r="I183" s="6"/>
      <c r="J183" s="6"/>
      <c r="K183" s="6"/>
      <c r="L183" s="6"/>
      <c r="M183" s="6"/>
      <c r="N183" s="6"/>
      <c r="O183" s="6"/>
      <c r="P183" s="6"/>
      <c r="Q183" s="6"/>
    </row>
    <row r="184" spans="1:17" x14ac:dyDescent="0.25">
      <c r="A184" s="4"/>
      <c r="C184" s="6"/>
      <c r="D184" s="6"/>
      <c r="E184" s="6"/>
      <c r="F184" s="11"/>
      <c r="G184" s="21"/>
      <c r="H184" s="6"/>
      <c r="I184" s="6"/>
      <c r="J184" s="6"/>
      <c r="K184" s="6"/>
      <c r="L184" s="6"/>
      <c r="M184" s="6"/>
      <c r="N184" s="6"/>
      <c r="O184" s="6"/>
      <c r="P184" s="6"/>
      <c r="Q184" s="6"/>
    </row>
    <row r="185" spans="1:17" x14ac:dyDescent="0.25">
      <c r="A185" s="4"/>
      <c r="C185" s="6"/>
      <c r="D185" s="6"/>
      <c r="E185" s="6"/>
      <c r="F185" s="11"/>
      <c r="G185" s="21"/>
      <c r="H185" s="6"/>
      <c r="I185" s="6"/>
      <c r="J185" s="6"/>
      <c r="K185" s="6"/>
      <c r="L185" s="6"/>
      <c r="M185" s="6"/>
      <c r="N185" s="6"/>
      <c r="O185" s="6"/>
      <c r="P185" s="6"/>
      <c r="Q185" s="6"/>
    </row>
    <row r="186" spans="1:17" x14ac:dyDescent="0.25">
      <c r="A186" s="4"/>
      <c r="C186" s="6"/>
      <c r="D186" s="6"/>
      <c r="E186" s="6"/>
      <c r="F186" s="11"/>
      <c r="G186" s="21"/>
      <c r="H186" s="6"/>
      <c r="I186" s="6"/>
      <c r="J186" s="6"/>
      <c r="K186" s="6"/>
      <c r="L186" s="6"/>
      <c r="M186" s="6"/>
      <c r="N186" s="6"/>
      <c r="O186" s="6"/>
      <c r="P186" s="6"/>
      <c r="Q186" s="6"/>
    </row>
    <row r="187" spans="1:17" x14ac:dyDescent="0.25">
      <c r="A187" s="4"/>
      <c r="C187" s="6"/>
      <c r="D187" s="6"/>
      <c r="E187" s="6"/>
      <c r="F187" s="11"/>
      <c r="G187" s="21"/>
      <c r="H187" s="6"/>
      <c r="I187" s="6"/>
      <c r="J187" s="6"/>
      <c r="K187" s="6"/>
      <c r="L187" s="6"/>
      <c r="M187" s="6"/>
      <c r="N187" s="6"/>
      <c r="O187" s="6"/>
      <c r="P187" s="6"/>
      <c r="Q187" s="6"/>
    </row>
    <row r="188" spans="1:17" x14ac:dyDescent="0.25">
      <c r="A188" s="4"/>
      <c r="C188" s="6"/>
      <c r="D188" s="6"/>
      <c r="E188" s="6"/>
      <c r="F188" s="11"/>
      <c r="G188" s="21"/>
      <c r="H188" s="6"/>
      <c r="I188" s="6"/>
      <c r="J188" s="6"/>
      <c r="K188" s="6"/>
      <c r="L188" s="6"/>
      <c r="M188" s="6"/>
      <c r="N188" s="6"/>
      <c r="O188" s="6"/>
      <c r="P188" s="6"/>
      <c r="Q188" s="6"/>
    </row>
    <row r="189" spans="1:17" x14ac:dyDescent="0.25">
      <c r="A189" s="4"/>
      <c r="C189" s="6"/>
      <c r="D189" s="6"/>
      <c r="E189" s="6"/>
      <c r="F189" s="11"/>
      <c r="G189" s="21"/>
      <c r="H189" s="6"/>
      <c r="I189" s="6"/>
      <c r="J189" s="6"/>
      <c r="K189" s="6"/>
      <c r="L189" s="6"/>
      <c r="M189" s="6"/>
      <c r="N189" s="6"/>
      <c r="O189" s="6"/>
      <c r="P189" s="6"/>
      <c r="Q189" s="6"/>
    </row>
    <row r="190" spans="1:17" x14ac:dyDescent="0.25">
      <c r="A190" s="4"/>
      <c r="C190" s="6"/>
      <c r="D190" s="6"/>
      <c r="E190" s="6"/>
      <c r="F190" s="11"/>
      <c r="G190" s="21"/>
      <c r="H190" s="6"/>
      <c r="I190" s="6"/>
      <c r="J190" s="6"/>
      <c r="K190" s="6"/>
      <c r="L190" s="6"/>
      <c r="M190" s="6"/>
      <c r="N190" s="6"/>
      <c r="O190" s="6"/>
      <c r="P190" s="6"/>
      <c r="Q190" s="6"/>
    </row>
    <row r="191" spans="1:17" x14ac:dyDescent="0.25">
      <c r="A191" s="4"/>
      <c r="C191" s="6"/>
      <c r="D191" s="6"/>
      <c r="E191" s="6"/>
      <c r="F191" s="11"/>
      <c r="G191" s="21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2" spans="1:17" x14ac:dyDescent="0.25">
      <c r="A192" s="4"/>
      <c r="C192" s="6"/>
      <c r="D192" s="6"/>
      <c r="E192" s="6"/>
      <c r="F192" s="11"/>
      <c r="G192" s="21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spans="1:17" x14ac:dyDescent="0.25">
      <c r="A193" s="4"/>
      <c r="C193" s="6"/>
      <c r="D193" s="6"/>
      <c r="E193" s="6"/>
      <c r="F193" s="11"/>
      <c r="G193" s="21"/>
      <c r="H193" s="6"/>
      <c r="I193" s="6"/>
      <c r="J193" s="6"/>
      <c r="K193" s="6"/>
      <c r="L193" s="6"/>
      <c r="M193" s="6"/>
      <c r="N193" s="6"/>
      <c r="O193" s="6"/>
      <c r="P193" s="6"/>
      <c r="Q193" s="6"/>
    </row>
    <row r="194" spans="1:17" x14ac:dyDescent="0.25">
      <c r="A194" s="4"/>
      <c r="C194" s="6"/>
      <c r="D194" s="6"/>
      <c r="E194" s="6"/>
      <c r="F194" s="11"/>
      <c r="G194" s="21"/>
      <c r="H194" s="6"/>
      <c r="I194" s="6"/>
      <c r="J194" s="6"/>
      <c r="K194" s="6"/>
      <c r="L194" s="6"/>
      <c r="M194" s="6"/>
      <c r="N194" s="6"/>
      <c r="O194" s="6"/>
      <c r="P194" s="6"/>
      <c r="Q194" s="6"/>
    </row>
    <row r="195" spans="1:17" x14ac:dyDescent="0.25">
      <c r="A195" s="4"/>
      <c r="C195" s="6"/>
      <c r="D195" s="6"/>
      <c r="E195" s="6"/>
      <c r="F195" s="11"/>
      <c r="G195" s="21"/>
      <c r="H195" s="6"/>
      <c r="I195" s="6"/>
      <c r="J195" s="6"/>
      <c r="K195" s="6"/>
      <c r="L195" s="6"/>
      <c r="M195" s="6"/>
      <c r="N195" s="6"/>
      <c r="O195" s="6"/>
      <c r="P195" s="6"/>
      <c r="Q195" s="6"/>
    </row>
    <row r="196" spans="1:17" x14ac:dyDescent="0.25">
      <c r="A196" s="4"/>
      <c r="C196" s="6"/>
      <c r="D196" s="6"/>
      <c r="E196" s="6"/>
      <c r="F196" s="11"/>
      <c r="G196" s="21"/>
      <c r="H196" s="6"/>
      <c r="I196" s="6"/>
      <c r="J196" s="6"/>
      <c r="K196" s="6"/>
      <c r="L196" s="6"/>
      <c r="M196" s="6"/>
      <c r="N196" s="6"/>
      <c r="O196" s="6"/>
      <c r="P196" s="6"/>
      <c r="Q196" s="6"/>
    </row>
    <row r="197" spans="1:17" x14ac:dyDescent="0.25">
      <c r="A197" s="4"/>
      <c r="C197" s="6"/>
      <c r="D197" s="6"/>
      <c r="E197" s="6"/>
      <c r="F197" s="11"/>
      <c r="G197" s="21"/>
      <c r="H197" s="6"/>
      <c r="I197" s="6"/>
      <c r="J197" s="6"/>
      <c r="K197" s="6"/>
      <c r="L197" s="6"/>
      <c r="M197" s="6"/>
      <c r="N197" s="6"/>
      <c r="O197" s="6"/>
      <c r="P197" s="6"/>
      <c r="Q197" s="6"/>
    </row>
    <row r="198" spans="1:17" x14ac:dyDescent="0.25">
      <c r="A198" s="4"/>
      <c r="C198" s="6"/>
      <c r="D198" s="6"/>
      <c r="E198" s="6"/>
      <c r="F198" s="11"/>
      <c r="G198" s="21"/>
      <c r="H198" s="6"/>
      <c r="I198" s="6"/>
      <c r="J198" s="6"/>
      <c r="K198" s="6"/>
      <c r="L198" s="6"/>
      <c r="M198" s="6"/>
      <c r="N198" s="6"/>
      <c r="O198" s="6"/>
      <c r="P198" s="6"/>
      <c r="Q198" s="6"/>
    </row>
    <row r="199" spans="1:17" x14ac:dyDescent="0.25">
      <c r="A199" s="4"/>
      <c r="C199" s="6"/>
      <c r="D199" s="6"/>
      <c r="E199" s="6"/>
      <c r="F199" s="11"/>
      <c r="G199" s="21"/>
      <c r="H199" s="6"/>
      <c r="I199" s="6"/>
      <c r="J199" s="6"/>
      <c r="K199" s="6"/>
      <c r="L199" s="6"/>
      <c r="M199" s="6"/>
      <c r="N199" s="6"/>
      <c r="O199" s="6"/>
      <c r="P199" s="6"/>
      <c r="Q199" s="6"/>
    </row>
    <row r="200" spans="1:17" x14ac:dyDescent="0.25">
      <c r="A200" s="4"/>
      <c r="C200" s="6"/>
      <c r="D200" s="6"/>
      <c r="E200" s="6"/>
      <c r="F200" s="11"/>
      <c r="G200" s="21"/>
      <c r="H200" s="6"/>
      <c r="I200" s="6"/>
      <c r="J200" s="6"/>
      <c r="K200" s="6"/>
      <c r="L200" s="6"/>
      <c r="M200" s="6"/>
      <c r="N200" s="6"/>
      <c r="O200" s="6"/>
      <c r="P200" s="6"/>
      <c r="Q200" s="6"/>
    </row>
    <row r="201" spans="1:17" x14ac:dyDescent="0.25">
      <c r="A201" s="4"/>
      <c r="C201" s="6"/>
      <c r="D201" s="6"/>
      <c r="E201" s="6"/>
      <c r="F201" s="11"/>
      <c r="G201" s="21"/>
      <c r="H201" s="6"/>
      <c r="I201" s="6"/>
      <c r="J201" s="6"/>
      <c r="K201" s="6"/>
      <c r="L201" s="6"/>
      <c r="M201" s="6"/>
      <c r="N201" s="6"/>
      <c r="O201" s="6"/>
      <c r="P201" s="6"/>
      <c r="Q201" s="6"/>
    </row>
    <row r="202" spans="1:17" x14ac:dyDescent="0.25">
      <c r="A202" s="4"/>
      <c r="C202" s="6"/>
      <c r="D202" s="6"/>
      <c r="E202" s="6"/>
      <c r="F202" s="11"/>
      <c r="G202" s="21"/>
      <c r="H202" s="6"/>
      <c r="I202" s="6"/>
      <c r="J202" s="6"/>
      <c r="K202" s="6"/>
      <c r="L202" s="6"/>
      <c r="M202" s="6"/>
      <c r="N202" s="6"/>
      <c r="O202" s="6"/>
      <c r="P202" s="6"/>
      <c r="Q202" s="6"/>
    </row>
    <row r="203" spans="1:17" x14ac:dyDescent="0.25">
      <c r="A203" s="4"/>
      <c r="C203" s="6"/>
      <c r="D203" s="6"/>
      <c r="E203" s="6"/>
      <c r="F203" s="11"/>
      <c r="G203" s="21"/>
      <c r="H203" s="6"/>
      <c r="I203" s="6"/>
      <c r="J203" s="6"/>
      <c r="K203" s="6"/>
      <c r="L203" s="6"/>
      <c r="M203" s="6"/>
      <c r="N203" s="6"/>
      <c r="O203" s="6"/>
      <c r="P203" s="6"/>
      <c r="Q203" s="6"/>
    </row>
    <row r="204" spans="1:17" x14ac:dyDescent="0.25">
      <c r="A204" s="4"/>
      <c r="C204" s="6"/>
      <c r="D204" s="6"/>
      <c r="E204" s="6"/>
      <c r="F204" s="11"/>
      <c r="G204" s="21"/>
      <c r="H204" s="6"/>
      <c r="I204" s="6"/>
      <c r="J204" s="6"/>
      <c r="K204" s="6"/>
      <c r="L204" s="6"/>
      <c r="M204" s="6"/>
      <c r="N204" s="6"/>
      <c r="O204" s="6"/>
      <c r="P204" s="6"/>
      <c r="Q204" s="6"/>
    </row>
    <row r="205" spans="1:17" x14ac:dyDescent="0.25">
      <c r="A205" s="4"/>
      <c r="C205" s="6"/>
      <c r="D205" s="6"/>
      <c r="E205" s="6"/>
      <c r="F205" s="11"/>
      <c r="G205" s="21"/>
      <c r="H205" s="6"/>
      <c r="I205" s="6"/>
      <c r="J205" s="6"/>
      <c r="K205" s="6"/>
      <c r="L205" s="6"/>
      <c r="M205" s="6"/>
      <c r="N205" s="6"/>
      <c r="O205" s="6"/>
      <c r="P205" s="6"/>
      <c r="Q205" s="6"/>
    </row>
    <row r="206" spans="1:17" x14ac:dyDescent="0.25">
      <c r="A206" s="4"/>
      <c r="C206" s="6"/>
      <c r="D206" s="6"/>
      <c r="E206" s="6"/>
      <c r="F206" s="11"/>
      <c r="G206" s="21"/>
      <c r="H206" s="6"/>
      <c r="I206" s="6"/>
      <c r="J206" s="6"/>
      <c r="K206" s="6"/>
      <c r="L206" s="6"/>
      <c r="M206" s="6"/>
      <c r="N206" s="6"/>
      <c r="O206" s="6"/>
      <c r="P206" s="6"/>
      <c r="Q206" s="6"/>
    </row>
    <row r="207" spans="1:17" x14ac:dyDescent="0.25">
      <c r="A207" s="4"/>
      <c r="C207" s="6"/>
      <c r="D207" s="6"/>
      <c r="E207" s="6"/>
      <c r="F207" s="11"/>
      <c r="G207" s="21"/>
      <c r="H207" s="6"/>
      <c r="I207" s="6"/>
      <c r="J207" s="6"/>
      <c r="K207" s="6"/>
      <c r="L207" s="6"/>
      <c r="M207" s="6"/>
      <c r="N207" s="6"/>
      <c r="O207" s="6"/>
      <c r="P207" s="6"/>
      <c r="Q207" s="6"/>
    </row>
    <row r="208" spans="1:17" x14ac:dyDescent="0.25">
      <c r="A208" s="4"/>
      <c r="C208" s="6"/>
      <c r="D208" s="6"/>
      <c r="E208" s="6"/>
      <c r="F208" s="11"/>
      <c r="G208" s="21"/>
      <c r="H208" s="6"/>
      <c r="I208" s="6"/>
      <c r="J208" s="6"/>
      <c r="K208" s="6"/>
      <c r="L208" s="6"/>
      <c r="M208" s="6"/>
      <c r="N208" s="6"/>
      <c r="O208" s="6"/>
      <c r="P208" s="6"/>
      <c r="Q208" s="6"/>
    </row>
    <row r="209" spans="1:17" x14ac:dyDescent="0.25">
      <c r="A209" s="4"/>
      <c r="C209" s="6"/>
      <c r="D209" s="6"/>
      <c r="E209" s="6"/>
      <c r="F209" s="11"/>
      <c r="G209" s="21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1:17" x14ac:dyDescent="0.25">
      <c r="A210" s="4"/>
      <c r="C210" s="6"/>
      <c r="D210" s="6"/>
      <c r="E210" s="6"/>
      <c r="F210" s="11"/>
      <c r="G210" s="21"/>
      <c r="H210" s="6"/>
      <c r="I210" s="6"/>
      <c r="J210" s="6"/>
      <c r="K210" s="6"/>
      <c r="L210" s="6"/>
      <c r="M210" s="6"/>
      <c r="N210" s="6"/>
      <c r="O210" s="6"/>
      <c r="P210" s="6"/>
      <c r="Q210" s="6"/>
    </row>
    <row r="211" spans="1:17" x14ac:dyDescent="0.25">
      <c r="A211" s="4"/>
      <c r="C211" s="6"/>
      <c r="D211" s="6"/>
      <c r="E211" s="6"/>
      <c r="F211" s="11"/>
      <c r="G211" s="21"/>
      <c r="H211" s="6"/>
      <c r="I211" s="6"/>
      <c r="J211" s="6"/>
      <c r="K211" s="6"/>
      <c r="L211" s="6"/>
      <c r="M211" s="6"/>
      <c r="N211" s="6"/>
      <c r="O211" s="6"/>
      <c r="P211" s="6"/>
      <c r="Q211" s="6"/>
    </row>
    <row r="212" spans="1:17" x14ac:dyDescent="0.25">
      <c r="A212" s="4"/>
      <c r="C212" s="6"/>
      <c r="D212" s="6"/>
      <c r="E212" s="6"/>
      <c r="F212" s="11"/>
      <c r="G212" s="21"/>
      <c r="H212" s="6"/>
      <c r="I212" s="6"/>
      <c r="J212" s="6"/>
      <c r="K212" s="6"/>
      <c r="L212" s="6"/>
      <c r="M212" s="6"/>
      <c r="N212" s="6"/>
      <c r="O212" s="6"/>
      <c r="P212" s="6"/>
      <c r="Q212" s="6"/>
    </row>
    <row r="213" spans="1:17" x14ac:dyDescent="0.25">
      <c r="A213" s="4"/>
      <c r="C213" s="6"/>
      <c r="D213" s="6"/>
      <c r="E213" s="6"/>
      <c r="F213" s="11"/>
      <c r="G213" s="21"/>
      <c r="H213" s="6"/>
      <c r="I213" s="6"/>
      <c r="J213" s="6"/>
      <c r="K213" s="6"/>
      <c r="L213" s="6"/>
      <c r="M213" s="6"/>
      <c r="N213" s="6"/>
      <c r="O213" s="6"/>
      <c r="P213" s="6"/>
      <c r="Q213" s="6"/>
    </row>
    <row r="214" spans="1:17" x14ac:dyDescent="0.25">
      <c r="A214" s="4"/>
      <c r="C214" s="6"/>
      <c r="D214" s="6"/>
      <c r="E214" s="6"/>
      <c r="F214" s="11"/>
      <c r="G214" s="21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5" spans="1:17" x14ac:dyDescent="0.25">
      <c r="A215" s="4"/>
      <c r="C215" s="6"/>
      <c r="D215" s="6"/>
      <c r="E215" s="6"/>
      <c r="F215" s="11"/>
      <c r="G215" s="21"/>
      <c r="H215" s="6"/>
      <c r="I215" s="6"/>
      <c r="J215" s="6"/>
      <c r="K215" s="6"/>
      <c r="L215" s="6"/>
      <c r="M215" s="6"/>
      <c r="N215" s="6"/>
      <c r="O215" s="6"/>
      <c r="P215" s="6"/>
      <c r="Q215" s="6"/>
    </row>
    <row r="216" spans="1:17" x14ac:dyDescent="0.25">
      <c r="A216" s="4"/>
      <c r="C216" s="6"/>
      <c r="D216" s="6"/>
      <c r="E216" s="6"/>
      <c r="F216" s="11"/>
      <c r="G216" s="21"/>
      <c r="H216" s="6"/>
      <c r="I216" s="6"/>
      <c r="J216" s="6"/>
      <c r="K216" s="6"/>
      <c r="L216" s="6"/>
      <c r="M216" s="6"/>
      <c r="N216" s="6"/>
      <c r="O216" s="6"/>
      <c r="P216" s="6"/>
      <c r="Q216" s="6"/>
    </row>
    <row r="217" spans="1:17" x14ac:dyDescent="0.25">
      <c r="A217" s="4"/>
      <c r="C217" s="6"/>
      <c r="D217" s="6"/>
      <c r="E217" s="6"/>
      <c r="F217" s="11"/>
      <c r="G217" s="21"/>
      <c r="H217" s="6"/>
      <c r="I217" s="6"/>
      <c r="J217" s="6"/>
      <c r="K217" s="6"/>
      <c r="L217" s="6"/>
      <c r="M217" s="6"/>
      <c r="N217" s="6"/>
      <c r="O217" s="6"/>
      <c r="P217" s="6"/>
      <c r="Q217" s="6"/>
    </row>
    <row r="218" spans="1:17" x14ac:dyDescent="0.25">
      <c r="A218" s="4"/>
      <c r="C218" s="6"/>
      <c r="D218" s="6"/>
      <c r="E218" s="6"/>
      <c r="F218" s="11"/>
      <c r="G218" s="21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1:17" x14ac:dyDescent="0.25">
      <c r="A219" s="4"/>
      <c r="C219" s="6"/>
      <c r="D219" s="6"/>
      <c r="E219" s="6"/>
      <c r="F219" s="11"/>
      <c r="G219" s="21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spans="1:17" x14ac:dyDescent="0.25">
      <c r="A220" s="4"/>
      <c r="C220" s="6"/>
      <c r="D220" s="6"/>
      <c r="E220" s="6"/>
      <c r="F220" s="11"/>
      <c r="G220" s="21"/>
      <c r="H220" s="6"/>
      <c r="I220" s="6"/>
      <c r="J220" s="6"/>
      <c r="K220" s="6"/>
      <c r="L220" s="6"/>
      <c r="M220" s="6"/>
      <c r="N220" s="6"/>
      <c r="O220" s="6"/>
      <c r="P220" s="6"/>
      <c r="Q220" s="6"/>
    </row>
    <row r="221" spans="1:17" x14ac:dyDescent="0.25">
      <c r="A221" s="4"/>
      <c r="C221" s="6"/>
      <c r="D221" s="6"/>
      <c r="E221" s="6"/>
      <c r="F221" s="11"/>
      <c r="G221" s="21"/>
      <c r="H221" s="6"/>
      <c r="I221" s="6"/>
      <c r="J221" s="6"/>
      <c r="K221" s="6"/>
      <c r="L221" s="6"/>
      <c r="M221" s="6"/>
      <c r="N221" s="6"/>
      <c r="O221" s="6"/>
      <c r="P221" s="6"/>
      <c r="Q221" s="6"/>
    </row>
    <row r="222" spans="1:17" x14ac:dyDescent="0.25">
      <c r="A222" s="4"/>
      <c r="C222" s="6"/>
      <c r="D222" s="6"/>
      <c r="E222" s="6"/>
      <c r="F222" s="11"/>
      <c r="G222" s="21"/>
      <c r="H222" s="6"/>
      <c r="I222" s="6"/>
      <c r="J222" s="6"/>
      <c r="K222" s="6"/>
      <c r="L222" s="6"/>
      <c r="M222" s="6"/>
      <c r="N222" s="6"/>
      <c r="O222" s="6"/>
      <c r="P222" s="6"/>
      <c r="Q222" s="6"/>
    </row>
    <row r="223" spans="1:17" x14ac:dyDescent="0.25">
      <c r="A223" s="4"/>
      <c r="C223" s="6"/>
      <c r="D223" s="6"/>
      <c r="E223" s="6"/>
      <c r="F223" s="11"/>
      <c r="G223" s="21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24" spans="1:17" x14ac:dyDescent="0.25">
      <c r="A224" s="4"/>
      <c r="C224" s="6"/>
      <c r="D224" s="6"/>
      <c r="E224" s="6"/>
      <c r="F224" s="11"/>
      <c r="G224" s="21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25" spans="1:17" x14ac:dyDescent="0.25">
      <c r="A225" s="4"/>
      <c r="C225" s="6"/>
      <c r="D225" s="6"/>
      <c r="E225" s="6"/>
      <c r="F225" s="11"/>
      <c r="G225" s="21"/>
      <c r="H225" s="6"/>
      <c r="I225" s="6"/>
      <c r="J225" s="6"/>
      <c r="K225" s="6"/>
      <c r="L225" s="6"/>
      <c r="M225" s="6"/>
      <c r="N225" s="6"/>
      <c r="O225" s="6"/>
      <c r="P225" s="6"/>
      <c r="Q225" s="6"/>
    </row>
    <row r="226" spans="1:17" x14ac:dyDescent="0.25">
      <c r="A226" s="4"/>
      <c r="C226" s="6"/>
      <c r="D226" s="6"/>
      <c r="E226" s="6"/>
      <c r="F226" s="11"/>
      <c r="G226" s="21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spans="1:17" x14ac:dyDescent="0.25">
      <c r="A227" s="4"/>
      <c r="C227" s="6"/>
      <c r="D227" s="6"/>
      <c r="E227" s="6"/>
      <c r="F227" s="11"/>
      <c r="G227" s="21"/>
      <c r="H227" s="6"/>
      <c r="I227" s="6"/>
      <c r="J227" s="6"/>
      <c r="K227" s="6"/>
      <c r="L227" s="6"/>
      <c r="M227" s="6"/>
      <c r="N227" s="6"/>
      <c r="O227" s="6"/>
      <c r="P227" s="6"/>
      <c r="Q227" s="6"/>
    </row>
    <row r="228" spans="1:17" x14ac:dyDescent="0.25">
      <c r="A228" s="4"/>
      <c r="C228" s="6"/>
      <c r="D228" s="6"/>
      <c r="E228" s="6"/>
      <c r="F228" s="11"/>
      <c r="G228" s="21"/>
      <c r="H228" s="6"/>
      <c r="I228" s="6"/>
      <c r="J228" s="6"/>
      <c r="K228" s="6"/>
      <c r="L228" s="6"/>
      <c r="M228" s="6"/>
      <c r="N228" s="6"/>
      <c r="O228" s="6"/>
      <c r="P228" s="6"/>
      <c r="Q228" s="6"/>
    </row>
    <row r="229" spans="1:17" x14ac:dyDescent="0.25">
      <c r="A229" s="4"/>
      <c r="C229" s="6"/>
      <c r="D229" s="6"/>
      <c r="E229" s="6"/>
      <c r="F229" s="11"/>
      <c r="G229" s="21"/>
      <c r="H229" s="6"/>
      <c r="I229" s="6"/>
      <c r="J229" s="6"/>
      <c r="K229" s="6"/>
      <c r="L229" s="6"/>
      <c r="M229" s="6"/>
      <c r="N229" s="6"/>
      <c r="O229" s="6"/>
      <c r="P229" s="6"/>
      <c r="Q229" s="6"/>
    </row>
    <row r="230" spans="1:17" x14ac:dyDescent="0.25">
      <c r="A230" s="3"/>
      <c r="C230" s="6"/>
      <c r="D230" s="6"/>
      <c r="E230" s="6"/>
      <c r="F230" s="11"/>
      <c r="G230" s="21"/>
      <c r="H230" s="6"/>
      <c r="I230" s="6"/>
      <c r="J230" s="6"/>
      <c r="K230" s="6"/>
      <c r="L230" s="6"/>
      <c r="M230" s="6"/>
      <c r="N230" s="6"/>
      <c r="O230" s="6"/>
      <c r="P230" s="6"/>
      <c r="Q230" s="6"/>
    </row>
    <row r="231" spans="1:17" x14ac:dyDescent="0.25">
      <c r="A231" s="3"/>
      <c r="C231" s="6"/>
      <c r="D231" s="6"/>
      <c r="E231" s="6"/>
      <c r="F231" s="6"/>
      <c r="G231" s="21"/>
      <c r="H231" s="6"/>
      <c r="I231" s="6"/>
      <c r="J231" s="6"/>
      <c r="K231" s="6"/>
      <c r="L231" s="6"/>
      <c r="M231" s="6"/>
      <c r="N231" s="6"/>
      <c r="O231" s="6"/>
      <c r="P231" s="6"/>
      <c r="Q231" s="6"/>
    </row>
    <row r="232" spans="1:17" x14ac:dyDescent="0.25">
      <c r="A232" s="3"/>
      <c r="C232" s="6"/>
      <c r="D232" s="6"/>
      <c r="E232" s="6"/>
      <c r="F232" s="11"/>
      <c r="G232" s="21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spans="1:17" x14ac:dyDescent="0.25">
      <c r="A233" s="3"/>
      <c r="C233" s="6"/>
      <c r="D233" s="6"/>
      <c r="E233" s="6"/>
      <c r="F233" s="6"/>
      <c r="G233" s="21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spans="1:17" x14ac:dyDescent="0.25">
      <c r="A234" s="3"/>
      <c r="C234" s="6"/>
      <c r="D234" s="6"/>
      <c r="E234" s="6"/>
      <c r="F234" s="6"/>
      <c r="G234" s="21"/>
      <c r="H234" s="6"/>
      <c r="I234" s="6"/>
      <c r="J234" s="6"/>
      <c r="K234" s="6"/>
      <c r="L234" s="6"/>
      <c r="M234" s="6"/>
      <c r="N234" s="6"/>
      <c r="O234" s="6"/>
      <c r="P234" s="6"/>
      <c r="Q234" s="6"/>
    </row>
    <row r="235" spans="1:17" x14ac:dyDescent="0.25">
      <c r="A235" s="3"/>
      <c r="C235" s="6"/>
      <c r="D235" s="6"/>
      <c r="E235" s="6"/>
      <c r="F235" s="6"/>
      <c r="G235" s="21"/>
      <c r="H235" s="6"/>
      <c r="I235" s="6"/>
      <c r="J235" s="6"/>
      <c r="K235" s="6"/>
      <c r="L235" s="6"/>
      <c r="M235" s="6"/>
      <c r="N235" s="6"/>
      <c r="O235" s="6"/>
      <c r="P235" s="6"/>
      <c r="Q235" s="6"/>
    </row>
    <row r="236" spans="1:17" x14ac:dyDescent="0.25">
      <c r="A236" s="3"/>
      <c r="C236" s="6"/>
      <c r="D236" s="6"/>
      <c r="E236" s="6"/>
      <c r="F236" s="6"/>
      <c r="G236" s="21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spans="1:17" x14ac:dyDescent="0.25">
      <c r="A237" s="3"/>
      <c r="C237" s="6"/>
      <c r="D237" s="6"/>
      <c r="E237" s="6"/>
      <c r="F237" s="6"/>
      <c r="G237" s="21"/>
      <c r="H237" s="6"/>
      <c r="I237" s="6"/>
      <c r="J237" s="6"/>
      <c r="K237" s="6"/>
      <c r="L237" s="6"/>
      <c r="M237" s="6"/>
      <c r="N237" s="6"/>
      <c r="O237" s="6"/>
      <c r="P237" s="6"/>
      <c r="Q237" s="6"/>
    </row>
    <row r="238" spans="1:17" x14ac:dyDescent="0.25">
      <c r="A238" s="3"/>
      <c r="C238" s="6"/>
      <c r="D238" s="6"/>
      <c r="E238" s="6"/>
      <c r="F238" s="6"/>
      <c r="G238" s="21"/>
      <c r="H238" s="6"/>
      <c r="I238" s="6"/>
      <c r="J238" s="6"/>
      <c r="K238" s="6"/>
      <c r="L238" s="6"/>
      <c r="M238" s="6"/>
      <c r="N238" s="6"/>
      <c r="O238" s="6"/>
      <c r="P238" s="6"/>
      <c r="Q238" s="6"/>
    </row>
    <row r="239" spans="1:17" x14ac:dyDescent="0.25">
      <c r="A239" s="3"/>
      <c r="C239" s="6"/>
      <c r="D239" s="6"/>
      <c r="E239" s="6"/>
      <c r="F239" s="6"/>
      <c r="G239" s="21"/>
      <c r="H239" s="6"/>
      <c r="I239" s="6"/>
      <c r="J239" s="6"/>
      <c r="K239" s="6"/>
      <c r="L239" s="6"/>
      <c r="M239" s="6"/>
      <c r="N239" s="6"/>
      <c r="O239" s="6"/>
      <c r="P239" s="6"/>
      <c r="Q239" s="6"/>
    </row>
    <row r="240" spans="1:17" x14ac:dyDescent="0.25">
      <c r="A240" s="3"/>
      <c r="C240" s="6"/>
      <c r="D240" s="6"/>
      <c r="E240" s="6"/>
      <c r="F240" s="6"/>
      <c r="G240" s="21"/>
      <c r="H240" s="6"/>
      <c r="I240" s="6"/>
      <c r="J240" s="6"/>
      <c r="K240" s="6"/>
      <c r="L240" s="6"/>
      <c r="M240" s="6"/>
      <c r="N240" s="6"/>
      <c r="O240" s="6"/>
      <c r="P240" s="6"/>
      <c r="Q240" s="6"/>
    </row>
    <row r="241" spans="1:17" x14ac:dyDescent="0.25">
      <c r="A241" s="3"/>
      <c r="C241" s="6"/>
      <c r="D241" s="6"/>
      <c r="E241" s="6"/>
      <c r="F241" s="6"/>
      <c r="G241" s="21"/>
      <c r="H241" s="6"/>
      <c r="I241" s="6"/>
      <c r="J241" s="6"/>
      <c r="K241" s="6"/>
      <c r="L241" s="6"/>
      <c r="M241" s="6"/>
      <c r="N241" s="6"/>
      <c r="O241" s="6"/>
      <c r="P241" s="6"/>
      <c r="Q241" s="6"/>
    </row>
    <row r="242" spans="1:17" x14ac:dyDescent="0.25">
      <c r="A242" s="3"/>
      <c r="C242" s="6"/>
      <c r="D242" s="6"/>
      <c r="E242" s="6"/>
      <c r="F242" s="6"/>
      <c r="G242" s="21"/>
      <c r="H242" s="6"/>
      <c r="I242" s="6"/>
      <c r="J242" s="6"/>
      <c r="K242" s="6"/>
      <c r="L242" s="6"/>
      <c r="M242" s="6"/>
      <c r="N242" s="6"/>
      <c r="O242" s="6"/>
      <c r="P242" s="6"/>
      <c r="Q242" s="6"/>
    </row>
    <row r="243" spans="1:17" x14ac:dyDescent="0.25">
      <c r="A243" s="3"/>
      <c r="C243" s="6"/>
      <c r="D243" s="6"/>
      <c r="E243" s="6"/>
      <c r="F243" s="6"/>
      <c r="G243" s="21"/>
      <c r="H243" s="6"/>
      <c r="I243" s="6"/>
      <c r="J243" s="6"/>
      <c r="K243" s="6"/>
      <c r="L243" s="6"/>
      <c r="M243" s="6"/>
      <c r="N243" s="6"/>
      <c r="O243" s="6"/>
      <c r="P243" s="6"/>
      <c r="Q243" s="6"/>
    </row>
    <row r="244" spans="1:17" x14ac:dyDescent="0.25">
      <c r="A244" s="3"/>
      <c r="C244" s="6"/>
      <c r="D244" s="6"/>
      <c r="E244" s="6"/>
      <c r="F244" s="6"/>
      <c r="G244" s="21"/>
      <c r="H244" s="6"/>
      <c r="I244" s="6"/>
      <c r="J244" s="6"/>
      <c r="K244" s="6"/>
      <c r="L244" s="6"/>
      <c r="M244" s="6"/>
      <c r="N244" s="6"/>
      <c r="O244" s="6"/>
      <c r="P244" s="6"/>
      <c r="Q244" s="6"/>
    </row>
    <row r="245" spans="1:17" x14ac:dyDescent="0.25">
      <c r="A245" s="3"/>
      <c r="C245" s="6"/>
      <c r="D245" s="6"/>
      <c r="E245" s="6"/>
      <c r="F245" s="6"/>
      <c r="G245" s="21"/>
      <c r="H245" s="6"/>
      <c r="I245" s="6"/>
      <c r="J245" s="6"/>
      <c r="K245" s="6"/>
      <c r="L245" s="6"/>
      <c r="M245" s="6"/>
      <c r="N245" s="6"/>
      <c r="O245" s="6"/>
      <c r="P245" s="6"/>
      <c r="Q245" s="6"/>
    </row>
    <row r="246" spans="1:17" x14ac:dyDescent="0.25">
      <c r="A246" s="3"/>
      <c r="C246" s="6"/>
      <c r="D246" s="6"/>
      <c r="E246" s="6"/>
      <c r="F246" s="6"/>
      <c r="G246" s="21"/>
      <c r="H246" s="6"/>
      <c r="I246" s="6"/>
      <c r="J246" s="6"/>
      <c r="K246" s="6"/>
      <c r="L246" s="6"/>
      <c r="M246" s="6"/>
      <c r="N246" s="6"/>
      <c r="O246" s="6"/>
      <c r="P246" s="6"/>
      <c r="Q246" s="6"/>
    </row>
    <row r="247" spans="1:17" x14ac:dyDescent="0.25">
      <c r="A247" s="3"/>
      <c r="C247" s="6"/>
      <c r="D247" s="6"/>
      <c r="E247" s="6"/>
      <c r="F247" s="6"/>
      <c r="G247" s="21"/>
      <c r="H247" s="6"/>
      <c r="I247" s="6"/>
      <c r="J247" s="6"/>
      <c r="K247" s="6"/>
      <c r="L247" s="6"/>
      <c r="M247" s="6"/>
      <c r="N247" s="6"/>
      <c r="O247" s="6"/>
      <c r="P247" s="6"/>
      <c r="Q247" s="6"/>
    </row>
    <row r="248" spans="1:17" x14ac:dyDescent="0.25">
      <c r="A248" s="3"/>
      <c r="C248" s="6"/>
      <c r="D248" s="6"/>
      <c r="E248" s="6"/>
      <c r="F248" s="6"/>
      <c r="G248" s="21"/>
      <c r="H248" s="6"/>
      <c r="I248" s="6"/>
      <c r="J248" s="6"/>
      <c r="K248" s="6"/>
      <c r="L248" s="6"/>
      <c r="M248" s="6"/>
      <c r="N248" s="6"/>
      <c r="O248" s="6"/>
      <c r="P248" s="6"/>
      <c r="Q248" s="6"/>
    </row>
    <row r="249" spans="1:17" x14ac:dyDescent="0.25">
      <c r="A249" s="3"/>
      <c r="C249" s="6"/>
      <c r="D249" s="6"/>
      <c r="E249" s="6"/>
      <c r="F249" s="6"/>
      <c r="G249" s="21"/>
      <c r="H249" s="6"/>
      <c r="I249" s="6"/>
      <c r="J249" s="6"/>
      <c r="K249" s="6"/>
      <c r="L249" s="6"/>
      <c r="M249" s="6"/>
      <c r="N249" s="6"/>
      <c r="O249" s="6"/>
      <c r="P249" s="6"/>
      <c r="Q249" s="6"/>
    </row>
    <row r="250" spans="1:17" x14ac:dyDescent="0.25">
      <c r="A250" s="3"/>
      <c r="C250" s="6"/>
      <c r="D250" s="6"/>
      <c r="E250" s="6"/>
      <c r="F250" s="6"/>
      <c r="G250" s="21"/>
      <c r="H250" s="6"/>
      <c r="I250" s="6"/>
      <c r="J250" s="6"/>
      <c r="K250" s="6"/>
      <c r="L250" s="6"/>
      <c r="M250" s="6"/>
      <c r="N250" s="6"/>
      <c r="O250" s="6"/>
      <c r="P250" s="6"/>
      <c r="Q250" s="6"/>
    </row>
    <row r="251" spans="1:17" x14ac:dyDescent="0.25">
      <c r="A251" s="3"/>
      <c r="C251" s="6"/>
      <c r="D251" s="6"/>
      <c r="E251" s="6"/>
      <c r="F251" s="6"/>
      <c r="G251" s="21"/>
      <c r="H251" s="6"/>
      <c r="I251" s="6"/>
      <c r="J251" s="6"/>
      <c r="K251" s="6"/>
      <c r="L251" s="6"/>
      <c r="M251" s="6"/>
      <c r="N251" s="6"/>
      <c r="O251" s="6"/>
      <c r="P251" s="6"/>
      <c r="Q251" s="6"/>
    </row>
    <row r="252" spans="1:17" x14ac:dyDescent="0.25">
      <c r="A252" s="3"/>
      <c r="C252" s="6"/>
      <c r="D252" s="6"/>
      <c r="E252" s="6"/>
      <c r="F252" s="6"/>
      <c r="G252" s="21"/>
      <c r="H252" s="6"/>
      <c r="I252" s="6"/>
      <c r="J252" s="6"/>
      <c r="K252" s="6"/>
      <c r="L252" s="6"/>
      <c r="M252" s="6"/>
      <c r="N252" s="6"/>
      <c r="O252" s="6"/>
      <c r="P252" s="6"/>
      <c r="Q252" s="6"/>
    </row>
    <row r="253" spans="1:17" x14ac:dyDescent="0.25">
      <c r="A253" s="3"/>
      <c r="C253" s="6"/>
      <c r="D253" s="6"/>
      <c r="E253" s="6"/>
      <c r="F253" s="6"/>
      <c r="G253" s="21"/>
      <c r="H253" s="6"/>
      <c r="I253" s="6"/>
      <c r="J253" s="6"/>
      <c r="K253" s="6"/>
      <c r="L253" s="6"/>
      <c r="M253" s="6"/>
      <c r="N253" s="6"/>
      <c r="O253" s="6"/>
      <c r="P253" s="6"/>
      <c r="Q253" s="6"/>
    </row>
    <row r="254" spans="1:17" x14ac:dyDescent="0.25">
      <c r="A254" s="3"/>
      <c r="C254" s="6"/>
      <c r="D254" s="6"/>
      <c r="E254" s="6"/>
      <c r="F254" s="6"/>
      <c r="G254" s="21"/>
      <c r="H254" s="6"/>
      <c r="I254" s="6"/>
      <c r="J254" s="6"/>
      <c r="K254" s="6"/>
      <c r="L254" s="6"/>
      <c r="M254" s="6"/>
      <c r="N254" s="6"/>
      <c r="O254" s="6"/>
      <c r="P254" s="6"/>
      <c r="Q254" s="6"/>
    </row>
    <row r="255" spans="1:17" x14ac:dyDescent="0.25">
      <c r="A255" s="3"/>
      <c r="C255" s="6"/>
      <c r="D255" s="6"/>
      <c r="E255" s="6"/>
      <c r="F255" s="6"/>
      <c r="G255" s="21"/>
      <c r="H255" s="6"/>
      <c r="I255" s="6"/>
      <c r="J255" s="6"/>
      <c r="K255" s="6"/>
      <c r="L255" s="6"/>
      <c r="M255" s="6"/>
      <c r="N255" s="6"/>
      <c r="O255" s="6"/>
      <c r="P255" s="6"/>
      <c r="Q255" s="6"/>
    </row>
    <row r="256" spans="1:17" x14ac:dyDescent="0.25">
      <c r="A256" s="3"/>
      <c r="C256" s="6"/>
      <c r="D256" s="6"/>
      <c r="E256" s="6"/>
      <c r="F256" s="6"/>
      <c r="G256" s="21"/>
      <c r="H256" s="6"/>
      <c r="I256" s="6"/>
      <c r="J256" s="6"/>
      <c r="K256" s="6"/>
      <c r="L256" s="6"/>
      <c r="M256" s="6"/>
      <c r="N256" s="6"/>
      <c r="O256" s="6"/>
      <c r="P256" s="6"/>
      <c r="Q256" s="6"/>
    </row>
    <row r="257" spans="1:17" x14ac:dyDescent="0.25">
      <c r="A257" s="3"/>
      <c r="C257" s="6"/>
      <c r="D257" s="6"/>
      <c r="E257" s="6"/>
      <c r="F257" s="6"/>
      <c r="G257" s="21"/>
      <c r="H257" s="6"/>
      <c r="I257" s="6"/>
      <c r="J257" s="6"/>
      <c r="K257" s="6"/>
      <c r="L257" s="6"/>
      <c r="M257" s="6"/>
      <c r="N257" s="6"/>
      <c r="O257" s="6"/>
      <c r="P257" s="6"/>
      <c r="Q257" s="6"/>
    </row>
    <row r="258" spans="1:17" x14ac:dyDescent="0.25">
      <c r="A258" s="3"/>
      <c r="C258" s="6"/>
      <c r="D258" s="6"/>
      <c r="E258" s="6"/>
      <c r="F258" s="6"/>
      <c r="G258" s="21"/>
      <c r="H258" s="6"/>
      <c r="I258" s="6"/>
      <c r="J258" s="6"/>
      <c r="K258" s="6"/>
      <c r="L258" s="6"/>
      <c r="M258" s="6"/>
      <c r="N258" s="6"/>
      <c r="O258" s="6"/>
      <c r="P258" s="6"/>
      <c r="Q258" s="6"/>
    </row>
    <row r="259" spans="1:17" x14ac:dyDescent="0.25">
      <c r="A259" s="3"/>
      <c r="C259" s="6"/>
      <c r="D259" s="6"/>
      <c r="E259" s="6"/>
      <c r="F259" s="6"/>
      <c r="G259" s="21"/>
      <c r="H259" s="6"/>
      <c r="I259" s="6"/>
      <c r="J259" s="6"/>
      <c r="K259" s="6"/>
      <c r="L259" s="6"/>
      <c r="M259" s="6"/>
      <c r="N259" s="6"/>
      <c r="O259" s="6"/>
      <c r="P259" s="6"/>
      <c r="Q259" s="6"/>
    </row>
    <row r="260" spans="1:17" x14ac:dyDescent="0.25">
      <c r="A260" s="3"/>
      <c r="C260" s="6"/>
      <c r="D260" s="6"/>
      <c r="E260" s="6"/>
      <c r="F260" s="6"/>
      <c r="G260" s="21"/>
      <c r="H260" s="6"/>
      <c r="I260" s="6"/>
      <c r="J260" s="6"/>
      <c r="K260" s="6"/>
      <c r="L260" s="6"/>
      <c r="M260" s="6"/>
      <c r="N260" s="6"/>
      <c r="O260" s="6"/>
      <c r="P260" s="6"/>
      <c r="Q260" s="6"/>
    </row>
    <row r="261" spans="1:17" x14ac:dyDescent="0.25">
      <c r="A261" s="3"/>
      <c r="C261" s="6"/>
      <c r="D261" s="6"/>
      <c r="E261" s="6"/>
      <c r="F261" s="6"/>
      <c r="G261" s="21"/>
      <c r="H261" s="6"/>
      <c r="I261" s="6"/>
      <c r="J261" s="6"/>
      <c r="K261" s="6"/>
      <c r="L261" s="6"/>
      <c r="M261" s="6"/>
      <c r="N261" s="6"/>
      <c r="O261" s="6"/>
      <c r="P261" s="6"/>
      <c r="Q261" s="6"/>
    </row>
    <row r="262" spans="1:17" x14ac:dyDescent="0.25">
      <c r="A262" s="3"/>
      <c r="C262" s="6"/>
      <c r="D262" s="6"/>
      <c r="E262" s="6"/>
      <c r="F262" s="6"/>
      <c r="G262" s="21"/>
      <c r="H262" s="6"/>
      <c r="I262" s="6"/>
      <c r="J262" s="6"/>
      <c r="K262" s="6"/>
      <c r="L262" s="6"/>
      <c r="M262" s="6"/>
      <c r="N262" s="6"/>
      <c r="O262" s="6"/>
      <c r="P262" s="6"/>
      <c r="Q262" s="6"/>
    </row>
    <row r="263" spans="1:17" x14ac:dyDescent="0.25">
      <c r="A263" s="3"/>
      <c r="C263" s="6"/>
      <c r="D263" s="6"/>
      <c r="E263" s="6"/>
      <c r="F263" s="6"/>
      <c r="G263" s="21"/>
      <c r="H263" s="6"/>
      <c r="I263" s="6"/>
      <c r="J263" s="6"/>
      <c r="K263" s="6"/>
      <c r="L263" s="6"/>
      <c r="M263" s="6"/>
      <c r="N263" s="6"/>
      <c r="O263" s="6"/>
      <c r="P263" s="6"/>
      <c r="Q263" s="6"/>
    </row>
    <row r="264" spans="1:17" x14ac:dyDescent="0.25">
      <c r="A264" s="3"/>
      <c r="C264" s="6"/>
      <c r="D264" s="6"/>
      <c r="E264" s="6"/>
      <c r="F264" s="6"/>
      <c r="G264" s="21"/>
      <c r="H264" s="6"/>
      <c r="I264" s="6"/>
      <c r="J264" s="6"/>
      <c r="K264" s="6"/>
      <c r="L264" s="6"/>
      <c r="M264" s="6"/>
      <c r="N264" s="6"/>
      <c r="O264" s="6"/>
      <c r="P264" s="6"/>
      <c r="Q264" s="6"/>
    </row>
    <row r="265" spans="1:17" x14ac:dyDescent="0.25">
      <c r="A265" s="3"/>
      <c r="C265" s="6"/>
      <c r="D265" s="6"/>
      <c r="E265" s="6"/>
      <c r="F265" s="6"/>
      <c r="G265" s="21"/>
      <c r="H265" s="6"/>
      <c r="I265" s="6"/>
      <c r="J265" s="6"/>
      <c r="K265" s="6"/>
      <c r="L265" s="6"/>
      <c r="M265" s="6"/>
      <c r="N265" s="6"/>
      <c r="O265" s="6"/>
      <c r="P265" s="6"/>
      <c r="Q265" s="6"/>
    </row>
    <row r="266" spans="1:17" x14ac:dyDescent="0.25">
      <c r="A266" s="3"/>
      <c r="C266" s="6"/>
      <c r="D266" s="6"/>
      <c r="E266" s="6"/>
      <c r="F266" s="6"/>
      <c r="G266" s="21"/>
      <c r="H266" s="6"/>
      <c r="I266" s="6"/>
      <c r="J266" s="6"/>
      <c r="K266" s="6"/>
      <c r="L266" s="6"/>
      <c r="M266" s="6"/>
      <c r="N266" s="6"/>
      <c r="O266" s="6"/>
      <c r="P266" s="6"/>
      <c r="Q266" s="6"/>
    </row>
    <row r="267" spans="1:17" x14ac:dyDescent="0.25">
      <c r="A267" s="3"/>
      <c r="C267" s="6"/>
      <c r="D267" s="6"/>
      <c r="E267" s="6"/>
      <c r="F267" s="6"/>
      <c r="G267" s="21"/>
      <c r="H267" s="6"/>
      <c r="I267" s="6"/>
      <c r="J267" s="6"/>
      <c r="K267" s="6"/>
      <c r="L267" s="6"/>
      <c r="M267" s="6"/>
      <c r="N267" s="6"/>
      <c r="O267" s="6"/>
      <c r="P267" s="6"/>
      <c r="Q267" s="6"/>
    </row>
    <row r="268" spans="1:17" x14ac:dyDescent="0.25">
      <c r="A268" s="3"/>
      <c r="C268" s="6"/>
      <c r="D268" s="6"/>
      <c r="E268" s="6"/>
      <c r="F268" s="6"/>
      <c r="G268" s="21"/>
      <c r="H268" s="6"/>
      <c r="I268" s="6"/>
      <c r="J268" s="6"/>
      <c r="K268" s="6"/>
      <c r="L268" s="6"/>
      <c r="M268" s="6"/>
      <c r="N268" s="6"/>
      <c r="O268" s="6"/>
      <c r="P268" s="6"/>
      <c r="Q268" s="6"/>
    </row>
    <row r="269" spans="1:17" x14ac:dyDescent="0.25">
      <c r="A269" s="3"/>
      <c r="C269" s="6"/>
      <c r="D269" s="6"/>
      <c r="E269" s="6"/>
      <c r="F269" s="6"/>
      <c r="G269" s="21"/>
      <c r="H269" s="6"/>
      <c r="I269" s="6"/>
      <c r="J269" s="6"/>
      <c r="K269" s="6"/>
      <c r="L269" s="6"/>
      <c r="M269" s="6"/>
      <c r="N269" s="6"/>
      <c r="O269" s="6"/>
      <c r="P269" s="6"/>
      <c r="Q269" s="6"/>
    </row>
    <row r="270" spans="1:17" x14ac:dyDescent="0.25">
      <c r="A270" s="3"/>
      <c r="C270" s="6"/>
      <c r="D270" s="6"/>
      <c r="E270" s="6"/>
      <c r="F270" s="6"/>
      <c r="G270" s="21"/>
      <c r="H270" s="6"/>
      <c r="I270" s="6"/>
      <c r="J270" s="6"/>
      <c r="K270" s="6"/>
      <c r="L270" s="6"/>
      <c r="M270" s="6"/>
      <c r="N270" s="6"/>
      <c r="O270" s="6"/>
      <c r="P270" s="6"/>
      <c r="Q270" s="6"/>
    </row>
    <row r="271" spans="1:17" x14ac:dyDescent="0.25">
      <c r="A271" s="3"/>
      <c r="C271" s="6"/>
      <c r="D271" s="6"/>
      <c r="E271" s="6"/>
      <c r="F271" s="6"/>
      <c r="G271" s="21"/>
      <c r="H271" s="6"/>
      <c r="I271" s="6"/>
      <c r="J271" s="6"/>
      <c r="K271" s="6"/>
      <c r="L271" s="6"/>
      <c r="M271" s="6"/>
      <c r="N271" s="6"/>
      <c r="O271" s="6"/>
      <c r="P271" s="6"/>
      <c r="Q271" s="6"/>
    </row>
    <row r="272" spans="1:17" x14ac:dyDescent="0.25">
      <c r="A272" s="3"/>
      <c r="C272" s="6"/>
      <c r="D272" s="6"/>
      <c r="E272" s="6"/>
      <c r="F272" s="6"/>
      <c r="G272" s="21"/>
      <c r="H272" s="6"/>
      <c r="I272" s="6"/>
      <c r="J272" s="6"/>
      <c r="K272" s="6"/>
      <c r="L272" s="6"/>
      <c r="M272" s="6"/>
      <c r="N272" s="6"/>
      <c r="O272" s="6"/>
      <c r="P272" s="6"/>
      <c r="Q272" s="6"/>
    </row>
    <row r="273" spans="1:17" x14ac:dyDescent="0.25">
      <c r="A273" s="3"/>
      <c r="C273" s="6"/>
      <c r="D273" s="6"/>
      <c r="E273" s="6"/>
      <c r="F273" s="6"/>
      <c r="G273" s="21"/>
      <c r="H273" s="6"/>
      <c r="I273" s="6"/>
      <c r="J273" s="6"/>
      <c r="K273" s="6"/>
      <c r="L273" s="6"/>
      <c r="M273" s="6"/>
      <c r="N273" s="6"/>
      <c r="O273" s="6"/>
      <c r="P273" s="6"/>
      <c r="Q273" s="6"/>
    </row>
    <row r="274" spans="1:17" x14ac:dyDescent="0.25">
      <c r="A274" s="3"/>
      <c r="C274" s="6"/>
      <c r="D274" s="6"/>
      <c r="E274" s="6"/>
      <c r="F274" s="6"/>
      <c r="G274" s="21"/>
      <c r="H274" s="6"/>
      <c r="I274" s="6"/>
      <c r="J274" s="6"/>
      <c r="K274" s="6"/>
      <c r="L274" s="6"/>
      <c r="M274" s="6"/>
      <c r="N274" s="6"/>
      <c r="O274" s="6"/>
      <c r="P274" s="6"/>
      <c r="Q274" s="6"/>
    </row>
    <row r="275" spans="1:17" x14ac:dyDescent="0.25">
      <c r="A275" s="3"/>
      <c r="C275" s="6"/>
      <c r="D275" s="6"/>
      <c r="E275" s="6"/>
      <c r="F275" s="6"/>
      <c r="G275" s="21"/>
      <c r="H275" s="6"/>
      <c r="I275" s="6"/>
      <c r="J275" s="6"/>
      <c r="K275" s="6"/>
      <c r="L275" s="6"/>
      <c r="M275" s="6"/>
      <c r="N275" s="6"/>
      <c r="O275" s="6"/>
      <c r="P275" s="6"/>
      <c r="Q275" s="6"/>
    </row>
    <row r="276" spans="1:17" x14ac:dyDescent="0.25">
      <c r="A276" s="3"/>
      <c r="C276" s="6"/>
      <c r="D276" s="6"/>
      <c r="E276" s="6"/>
      <c r="F276" s="6"/>
      <c r="G276" s="21"/>
      <c r="H276" s="6"/>
      <c r="I276" s="6"/>
      <c r="J276" s="6"/>
      <c r="K276" s="6"/>
      <c r="L276" s="6"/>
      <c r="M276" s="6"/>
      <c r="N276" s="6"/>
      <c r="O276" s="6"/>
      <c r="P276" s="6"/>
      <c r="Q276" s="6"/>
    </row>
    <row r="277" spans="1:17" x14ac:dyDescent="0.25">
      <c r="A277" s="3"/>
      <c r="C277" s="6"/>
      <c r="D277" s="6"/>
      <c r="E277" s="6"/>
      <c r="F277" s="6"/>
      <c r="G277" s="21"/>
      <c r="H277" s="6"/>
      <c r="I277" s="6"/>
      <c r="J277" s="6"/>
      <c r="K277" s="6"/>
      <c r="L277" s="6"/>
      <c r="M277" s="6"/>
      <c r="N277" s="6"/>
      <c r="O277" s="6"/>
      <c r="P277" s="6"/>
      <c r="Q277" s="6"/>
    </row>
    <row r="278" spans="1:17" x14ac:dyDescent="0.25">
      <c r="A278" s="3"/>
      <c r="C278" s="6"/>
      <c r="D278" s="6"/>
      <c r="E278" s="6"/>
      <c r="F278" s="6"/>
      <c r="G278" s="21"/>
      <c r="H278" s="6"/>
      <c r="I278" s="6"/>
      <c r="J278" s="6"/>
      <c r="K278" s="6"/>
      <c r="L278" s="6"/>
      <c r="M278" s="6"/>
      <c r="N278" s="6"/>
      <c r="O278" s="6"/>
      <c r="P278" s="6"/>
      <c r="Q278" s="6"/>
    </row>
    <row r="279" spans="1:17" x14ac:dyDescent="0.25">
      <c r="A279" s="3"/>
      <c r="C279" s="6"/>
      <c r="D279" s="6"/>
      <c r="E279" s="6"/>
      <c r="F279" s="6"/>
      <c r="G279" s="21"/>
      <c r="H279" s="6"/>
      <c r="I279" s="6"/>
      <c r="J279" s="6"/>
      <c r="K279" s="6"/>
      <c r="L279" s="6"/>
      <c r="M279" s="6"/>
      <c r="N279" s="6"/>
      <c r="O279" s="6"/>
      <c r="P279" s="6"/>
      <c r="Q279" s="6"/>
    </row>
    <row r="280" spans="1:17" x14ac:dyDescent="0.25">
      <c r="A280" s="3"/>
      <c r="C280" s="6"/>
      <c r="D280" s="6"/>
      <c r="E280" s="6"/>
      <c r="F280" s="6"/>
      <c r="G280" s="21"/>
      <c r="H280" s="6"/>
      <c r="I280" s="6"/>
      <c r="J280" s="6"/>
      <c r="K280" s="6"/>
      <c r="L280" s="6"/>
      <c r="M280" s="6"/>
      <c r="N280" s="6"/>
      <c r="O280" s="6"/>
      <c r="P280" s="6"/>
      <c r="Q280" s="6"/>
    </row>
    <row r="281" spans="1:17" x14ac:dyDescent="0.25">
      <c r="A281" s="3"/>
      <c r="C281" s="6"/>
      <c r="D281" s="6"/>
      <c r="E281" s="6"/>
      <c r="F281" s="6"/>
      <c r="G281" s="21"/>
      <c r="H281" s="6"/>
      <c r="I281" s="6"/>
      <c r="J281" s="6"/>
      <c r="K281" s="6"/>
      <c r="L281" s="6"/>
      <c r="M281" s="6"/>
      <c r="N281" s="6"/>
      <c r="O281" s="6"/>
      <c r="P281" s="6"/>
      <c r="Q281" s="6"/>
    </row>
    <row r="282" spans="1:17" x14ac:dyDescent="0.25">
      <c r="A282" s="3"/>
      <c r="C282" s="6"/>
      <c r="D282" s="6"/>
      <c r="E282" s="6"/>
      <c r="F282" s="6"/>
      <c r="G282" s="21"/>
      <c r="H282" s="6"/>
      <c r="I282" s="6"/>
      <c r="J282" s="6"/>
      <c r="K282" s="6"/>
      <c r="L282" s="6"/>
      <c r="M282" s="6"/>
      <c r="N282" s="6"/>
      <c r="O282" s="6"/>
      <c r="P282" s="6"/>
      <c r="Q282" s="6"/>
    </row>
    <row r="283" spans="1:17" x14ac:dyDescent="0.25">
      <c r="A283" s="3"/>
      <c r="C283" s="6"/>
      <c r="D283" s="6"/>
      <c r="E283" s="6"/>
      <c r="F283" s="6"/>
      <c r="G283" s="21"/>
      <c r="H283" s="6"/>
      <c r="I283" s="6"/>
      <c r="J283" s="6"/>
      <c r="K283" s="6"/>
      <c r="L283" s="6"/>
      <c r="M283" s="6"/>
      <c r="N283" s="6"/>
      <c r="O283" s="6"/>
      <c r="P283" s="6"/>
      <c r="Q283" s="6"/>
    </row>
    <row r="284" spans="1:17" x14ac:dyDescent="0.25">
      <c r="A284" s="3"/>
      <c r="C284" s="6"/>
      <c r="D284" s="6"/>
      <c r="E284" s="6"/>
      <c r="F284" s="6"/>
      <c r="G284" s="21"/>
      <c r="H284" s="6"/>
      <c r="I284" s="6"/>
      <c r="J284" s="6"/>
      <c r="K284" s="6"/>
      <c r="L284" s="6"/>
      <c r="M284" s="6"/>
      <c r="N284" s="6"/>
      <c r="O284" s="6"/>
      <c r="P284" s="6"/>
      <c r="Q284" s="6"/>
    </row>
    <row r="285" spans="1:17" x14ac:dyDescent="0.25">
      <c r="A285" s="3"/>
      <c r="C285" s="6"/>
      <c r="D285" s="6"/>
      <c r="E285" s="6"/>
      <c r="F285" s="6"/>
      <c r="G285" s="21"/>
      <c r="H285" s="6"/>
      <c r="I285" s="6"/>
      <c r="J285" s="6"/>
      <c r="K285" s="6"/>
      <c r="L285" s="6"/>
      <c r="M285" s="6"/>
      <c r="N285" s="6"/>
      <c r="O285" s="6"/>
      <c r="P285" s="6"/>
      <c r="Q285" s="6"/>
    </row>
    <row r="286" spans="1:17" x14ac:dyDescent="0.25">
      <c r="A286" s="3"/>
      <c r="C286" s="6"/>
      <c r="D286" s="6"/>
      <c r="E286" s="6"/>
      <c r="F286" s="6"/>
      <c r="G286" s="21"/>
      <c r="H286" s="6"/>
      <c r="I286" s="6"/>
      <c r="J286" s="6"/>
      <c r="K286" s="6"/>
      <c r="L286" s="6"/>
      <c r="M286" s="6"/>
      <c r="N286" s="6"/>
      <c r="O286" s="6"/>
      <c r="P286" s="6"/>
      <c r="Q286" s="6"/>
    </row>
    <row r="287" spans="1:17" x14ac:dyDescent="0.25">
      <c r="A287" s="3"/>
      <c r="C287" s="6"/>
      <c r="D287" s="6"/>
      <c r="E287" s="6"/>
      <c r="F287" s="6"/>
      <c r="G287" s="21"/>
      <c r="H287" s="6"/>
      <c r="I287" s="6"/>
      <c r="J287" s="6"/>
      <c r="K287" s="6"/>
      <c r="L287" s="6"/>
      <c r="M287" s="6"/>
      <c r="N287" s="6"/>
      <c r="O287" s="6"/>
      <c r="P287" s="6"/>
      <c r="Q287" s="6"/>
    </row>
    <row r="288" spans="1:17" x14ac:dyDescent="0.25">
      <c r="A288" s="3"/>
      <c r="C288" s="6"/>
      <c r="D288" s="6"/>
      <c r="E288" s="6"/>
      <c r="F288" s="6"/>
      <c r="G288" s="21"/>
      <c r="H288" s="6"/>
      <c r="I288" s="6"/>
      <c r="J288" s="6"/>
      <c r="K288" s="6"/>
      <c r="L288" s="6"/>
      <c r="M288" s="6"/>
      <c r="N288" s="6"/>
      <c r="O288" s="6"/>
      <c r="P288" s="6"/>
      <c r="Q288" s="6"/>
    </row>
    <row r="289" spans="1:17" x14ac:dyDescent="0.25">
      <c r="A289" s="3"/>
      <c r="C289" s="6"/>
      <c r="D289" s="6"/>
      <c r="E289" s="6"/>
      <c r="F289" s="6"/>
      <c r="G289" s="21"/>
      <c r="H289" s="6"/>
      <c r="I289" s="6"/>
      <c r="J289" s="6"/>
      <c r="K289" s="6"/>
      <c r="L289" s="6"/>
      <c r="M289" s="6"/>
      <c r="N289" s="6"/>
      <c r="O289" s="6"/>
      <c r="P289" s="6"/>
      <c r="Q289" s="6"/>
    </row>
    <row r="290" spans="1:17" x14ac:dyDescent="0.25">
      <c r="A290" s="3"/>
      <c r="C290" s="6"/>
      <c r="D290" s="6"/>
      <c r="E290" s="6"/>
      <c r="F290" s="6"/>
      <c r="G290" s="21"/>
      <c r="H290" s="6"/>
      <c r="I290" s="6"/>
      <c r="J290" s="6"/>
      <c r="K290" s="6"/>
      <c r="L290" s="6"/>
      <c r="M290" s="6"/>
      <c r="N290" s="6"/>
      <c r="O290" s="6"/>
      <c r="P290" s="6"/>
      <c r="Q290" s="6"/>
    </row>
    <row r="291" spans="1:17" x14ac:dyDescent="0.25">
      <c r="A291" s="3"/>
      <c r="C291" s="6"/>
      <c r="D291" s="6"/>
      <c r="E291" s="6"/>
      <c r="F291" s="6"/>
      <c r="G291" s="21"/>
      <c r="H291" s="6"/>
      <c r="I291" s="6"/>
      <c r="J291" s="6"/>
      <c r="K291" s="6"/>
      <c r="L291" s="6"/>
      <c r="M291" s="6"/>
      <c r="N291" s="6"/>
      <c r="O291" s="6"/>
      <c r="P291" s="6"/>
      <c r="Q291" s="6"/>
    </row>
    <row r="292" spans="1:17" x14ac:dyDescent="0.25">
      <c r="A292" s="3"/>
      <c r="C292" s="6"/>
      <c r="D292" s="6"/>
      <c r="E292" s="6"/>
      <c r="F292" s="6"/>
      <c r="G292" s="21"/>
      <c r="H292" s="6"/>
      <c r="I292" s="6"/>
      <c r="J292" s="6"/>
      <c r="K292" s="6"/>
      <c r="L292" s="6"/>
      <c r="M292" s="6"/>
      <c r="N292" s="6"/>
      <c r="O292" s="6"/>
      <c r="P292" s="6"/>
      <c r="Q292" s="6"/>
    </row>
    <row r="293" spans="1:17" x14ac:dyDescent="0.25">
      <c r="A293" s="3"/>
      <c r="C293" s="6"/>
      <c r="D293" s="6"/>
      <c r="E293" s="6"/>
      <c r="F293" s="6"/>
      <c r="G293" s="21"/>
      <c r="H293" s="6"/>
      <c r="I293" s="6"/>
      <c r="J293" s="6"/>
      <c r="K293" s="6"/>
      <c r="L293" s="6"/>
      <c r="M293" s="6"/>
      <c r="N293" s="6"/>
      <c r="O293" s="6"/>
      <c r="P293" s="6"/>
      <c r="Q293" s="6"/>
    </row>
    <row r="294" spans="1:17" x14ac:dyDescent="0.25">
      <c r="A294" s="3"/>
      <c r="C294" s="6"/>
      <c r="D294" s="6"/>
      <c r="E294" s="6"/>
      <c r="F294" s="6"/>
      <c r="G294" s="21"/>
      <c r="H294" s="6"/>
      <c r="I294" s="6"/>
      <c r="J294" s="6"/>
      <c r="K294" s="6"/>
      <c r="L294" s="6"/>
      <c r="M294" s="6"/>
      <c r="N294" s="6"/>
      <c r="O294" s="6"/>
      <c r="P294" s="6"/>
      <c r="Q294" s="6"/>
    </row>
    <row r="295" spans="1:17" x14ac:dyDescent="0.25">
      <c r="A295" s="3"/>
      <c r="C295" s="6"/>
      <c r="D295" s="6"/>
      <c r="E295" s="6"/>
      <c r="F295" s="6"/>
      <c r="G295" s="21"/>
      <c r="H295" s="6"/>
      <c r="I295" s="6"/>
      <c r="J295" s="6"/>
      <c r="K295" s="6"/>
      <c r="L295" s="6"/>
      <c r="M295" s="6"/>
      <c r="N295" s="6"/>
      <c r="O295" s="6"/>
      <c r="P295" s="6"/>
      <c r="Q295" s="6"/>
    </row>
    <row r="296" spans="1:17" x14ac:dyDescent="0.25">
      <c r="A296" s="3"/>
      <c r="C296" s="6"/>
      <c r="D296" s="6"/>
      <c r="E296" s="6"/>
      <c r="F296" s="6"/>
      <c r="G296" s="21"/>
      <c r="H296" s="6"/>
      <c r="I296" s="6"/>
      <c r="J296" s="6"/>
      <c r="K296" s="6"/>
      <c r="L296" s="6"/>
      <c r="M296" s="6"/>
      <c r="N296" s="6"/>
      <c r="O296" s="6"/>
      <c r="P296" s="6"/>
      <c r="Q296" s="6"/>
    </row>
    <row r="297" spans="1:17" x14ac:dyDescent="0.25">
      <c r="A297" s="3"/>
      <c r="C297" s="6"/>
      <c r="D297" s="6"/>
      <c r="E297" s="6"/>
      <c r="F297" s="6"/>
      <c r="G297" s="21"/>
      <c r="H297" s="6"/>
      <c r="I297" s="6"/>
      <c r="J297" s="6"/>
      <c r="K297" s="6"/>
      <c r="L297" s="6"/>
      <c r="M297" s="6"/>
      <c r="N297" s="6"/>
      <c r="O297" s="6"/>
      <c r="P297" s="6"/>
      <c r="Q297" s="6"/>
    </row>
    <row r="298" spans="1:17" x14ac:dyDescent="0.25">
      <c r="A298" s="3"/>
      <c r="C298" s="6"/>
      <c r="D298" s="6"/>
      <c r="E298" s="6"/>
      <c r="F298" s="6"/>
      <c r="G298" s="21"/>
      <c r="H298" s="6"/>
      <c r="I298" s="6"/>
      <c r="J298" s="6"/>
      <c r="K298" s="6"/>
      <c r="L298" s="6"/>
      <c r="M298" s="6"/>
      <c r="N298" s="6"/>
      <c r="O298" s="6"/>
      <c r="P298" s="6"/>
      <c r="Q298" s="6"/>
    </row>
    <row r="299" spans="1:17" x14ac:dyDescent="0.25">
      <c r="A299" s="3"/>
      <c r="C299" s="6"/>
      <c r="D299" s="6"/>
      <c r="E299" s="6"/>
      <c r="F299" s="6"/>
      <c r="G299" s="21"/>
      <c r="H299" s="6"/>
      <c r="I299" s="6"/>
      <c r="J299" s="6"/>
      <c r="K299" s="6"/>
      <c r="L299" s="6"/>
      <c r="M299" s="6"/>
      <c r="N299" s="6"/>
      <c r="O299" s="6"/>
      <c r="P299" s="6"/>
      <c r="Q299" s="6"/>
    </row>
    <row r="300" spans="1:17" x14ac:dyDescent="0.25">
      <c r="A300" s="3"/>
      <c r="C300" s="6"/>
      <c r="D300" s="6"/>
      <c r="E300" s="6"/>
      <c r="F300" s="6"/>
      <c r="G300" s="21"/>
      <c r="H300" s="6"/>
      <c r="I300" s="6"/>
      <c r="J300" s="6"/>
      <c r="K300" s="6"/>
      <c r="L300" s="6"/>
      <c r="M300" s="6"/>
      <c r="N300" s="6"/>
      <c r="O300" s="6"/>
      <c r="P300" s="6"/>
      <c r="Q300" s="6"/>
    </row>
    <row r="301" spans="1:17" x14ac:dyDescent="0.25">
      <c r="A301" s="3"/>
      <c r="C301" s="6"/>
      <c r="D301" s="6"/>
      <c r="E301" s="6"/>
      <c r="F301" s="6"/>
      <c r="G301" s="21"/>
      <c r="H301" s="6"/>
      <c r="I301" s="6"/>
      <c r="J301" s="6"/>
      <c r="K301" s="6"/>
      <c r="L301" s="6"/>
      <c r="M301" s="6"/>
      <c r="N301" s="6"/>
      <c r="O301" s="6"/>
      <c r="P301" s="6"/>
      <c r="Q301" s="6"/>
    </row>
    <row r="302" spans="1:17" x14ac:dyDescent="0.25">
      <c r="A302" s="3"/>
      <c r="C302" s="6"/>
      <c r="D302" s="6"/>
      <c r="E302" s="6"/>
      <c r="F302" s="6"/>
      <c r="G302" s="21"/>
      <c r="H302" s="6"/>
      <c r="I302" s="6"/>
      <c r="J302" s="6"/>
      <c r="K302" s="6"/>
      <c r="L302" s="6"/>
      <c r="M302" s="6"/>
      <c r="N302" s="6"/>
      <c r="O302" s="6"/>
      <c r="P302" s="6"/>
      <c r="Q302" s="6"/>
    </row>
    <row r="303" spans="1:17" x14ac:dyDescent="0.25">
      <c r="A303" s="3"/>
      <c r="C303" s="6"/>
      <c r="D303" s="6"/>
      <c r="E303" s="6"/>
      <c r="F303" s="6"/>
      <c r="G303" s="21"/>
      <c r="H303" s="6"/>
      <c r="I303" s="6"/>
      <c r="J303" s="6"/>
      <c r="K303" s="6"/>
      <c r="L303" s="6"/>
      <c r="M303" s="6"/>
      <c r="N303" s="6"/>
      <c r="O303" s="6"/>
      <c r="P303" s="6"/>
      <c r="Q303" s="6"/>
    </row>
    <row r="304" spans="1:17" x14ac:dyDescent="0.25">
      <c r="A304" s="3"/>
      <c r="C304" s="6"/>
      <c r="D304" s="6"/>
      <c r="E304" s="6"/>
      <c r="F304" s="6"/>
      <c r="G304" s="21"/>
      <c r="H304" s="6"/>
      <c r="I304" s="6"/>
      <c r="J304" s="6"/>
      <c r="K304" s="6"/>
      <c r="L304" s="6"/>
      <c r="M304" s="6"/>
      <c r="N304" s="6"/>
      <c r="O304" s="6"/>
      <c r="P304" s="6"/>
      <c r="Q304" s="6"/>
    </row>
    <row r="305" spans="1:17" x14ac:dyDescent="0.25">
      <c r="A305" s="3"/>
      <c r="C305" s="6"/>
      <c r="D305" s="6"/>
      <c r="E305" s="6"/>
      <c r="F305" s="6"/>
      <c r="G305" s="21"/>
      <c r="H305" s="6"/>
      <c r="I305" s="6"/>
      <c r="J305" s="6"/>
      <c r="K305" s="6"/>
      <c r="L305" s="6"/>
      <c r="M305" s="6"/>
      <c r="N305" s="6"/>
      <c r="O305" s="6"/>
      <c r="P305" s="6"/>
      <c r="Q305" s="6"/>
    </row>
    <row r="306" spans="1:17" x14ac:dyDescent="0.25">
      <c r="A306" s="3"/>
      <c r="C306" s="6"/>
      <c r="D306" s="6"/>
      <c r="E306" s="6"/>
      <c r="F306" s="6"/>
      <c r="G306" s="21"/>
      <c r="H306" s="6"/>
      <c r="I306" s="6"/>
      <c r="J306" s="6"/>
      <c r="K306" s="6"/>
      <c r="L306" s="6"/>
      <c r="M306" s="6"/>
      <c r="N306" s="6"/>
      <c r="O306" s="6"/>
      <c r="P306" s="6"/>
      <c r="Q306" s="6"/>
    </row>
    <row r="307" spans="1:17" x14ac:dyDescent="0.25">
      <c r="A307" s="3"/>
      <c r="C307" s="6"/>
      <c r="D307" s="6"/>
      <c r="E307" s="6"/>
      <c r="F307" s="6"/>
      <c r="G307" s="21"/>
      <c r="H307" s="6"/>
      <c r="I307" s="6"/>
      <c r="J307" s="6"/>
      <c r="K307" s="6"/>
      <c r="L307" s="6"/>
      <c r="M307" s="6"/>
      <c r="N307" s="6"/>
      <c r="O307" s="6"/>
      <c r="P307" s="6"/>
      <c r="Q307" s="6"/>
    </row>
    <row r="308" spans="1:17" x14ac:dyDescent="0.25">
      <c r="A308" s="3"/>
      <c r="C308" s="6"/>
      <c r="D308" s="6"/>
      <c r="E308" s="6"/>
      <c r="F308" s="6"/>
      <c r="G308" s="21"/>
      <c r="H308" s="6"/>
      <c r="I308" s="6"/>
      <c r="J308" s="6"/>
      <c r="K308" s="6"/>
      <c r="L308" s="6"/>
      <c r="M308" s="6"/>
      <c r="N308" s="6"/>
      <c r="O308" s="6"/>
      <c r="P308" s="6"/>
      <c r="Q308" s="6"/>
    </row>
    <row r="309" spans="1:17" x14ac:dyDescent="0.25">
      <c r="A309" s="3"/>
      <c r="C309" s="6"/>
      <c r="D309" s="6"/>
      <c r="E309" s="6"/>
      <c r="F309" s="6"/>
      <c r="G309" s="21"/>
      <c r="H309" s="6"/>
      <c r="I309" s="6"/>
      <c r="J309" s="6"/>
      <c r="K309" s="6"/>
      <c r="L309" s="6"/>
      <c r="M309" s="6"/>
      <c r="N309" s="6"/>
      <c r="O309" s="6"/>
      <c r="P309" s="6"/>
      <c r="Q309" s="6"/>
    </row>
    <row r="310" spans="1:17" x14ac:dyDescent="0.25">
      <c r="A310" s="3"/>
      <c r="C310" s="6"/>
      <c r="D310" s="6"/>
      <c r="E310" s="6"/>
      <c r="F310" s="6"/>
      <c r="G310" s="21"/>
      <c r="H310" s="6"/>
      <c r="I310" s="6"/>
      <c r="J310" s="6"/>
      <c r="K310" s="6"/>
      <c r="L310" s="6"/>
      <c r="M310" s="6"/>
      <c r="N310" s="6"/>
      <c r="O310" s="6"/>
      <c r="P310" s="6"/>
      <c r="Q310" s="6"/>
    </row>
    <row r="311" spans="1:17" x14ac:dyDescent="0.25">
      <c r="A311" s="3"/>
      <c r="C311" s="6"/>
      <c r="D311" s="6"/>
      <c r="E311" s="6"/>
      <c r="F311" s="6"/>
      <c r="G311" s="21"/>
      <c r="H311" s="6"/>
      <c r="I311" s="6"/>
      <c r="J311" s="6"/>
      <c r="K311" s="6"/>
      <c r="L311" s="6"/>
      <c r="M311" s="6"/>
      <c r="N311" s="6"/>
      <c r="O311" s="6"/>
      <c r="P311" s="6"/>
      <c r="Q311" s="6"/>
    </row>
    <row r="312" spans="1:17" x14ac:dyDescent="0.25">
      <c r="G312" s="21"/>
      <c r="H312" s="6"/>
    </row>
    <row r="313" spans="1:17" x14ac:dyDescent="0.25">
      <c r="G313" s="21"/>
      <c r="H313" s="6"/>
    </row>
    <row r="314" spans="1:17" x14ac:dyDescent="0.25">
      <c r="G314" s="21"/>
      <c r="H314" s="6"/>
    </row>
    <row r="315" spans="1:17" x14ac:dyDescent="0.25">
      <c r="G315" s="21"/>
      <c r="H315" s="6"/>
    </row>
    <row r="316" spans="1:17" x14ac:dyDescent="0.25">
      <c r="G316" s="21"/>
      <c r="H316" s="6"/>
    </row>
    <row r="317" spans="1:17" x14ac:dyDescent="0.25">
      <c r="G317" s="21"/>
      <c r="H317" s="6"/>
    </row>
    <row r="318" spans="1:17" x14ac:dyDescent="0.25">
      <c r="G318" s="21"/>
      <c r="H318" s="6"/>
    </row>
    <row r="319" spans="1:17" x14ac:dyDescent="0.25">
      <c r="G319" s="21"/>
      <c r="H319" s="6"/>
    </row>
    <row r="320" spans="1:17" x14ac:dyDescent="0.25">
      <c r="G320" s="21"/>
      <c r="H320" s="6"/>
    </row>
    <row r="321" spans="7:8" x14ac:dyDescent="0.25">
      <c r="G321" s="21"/>
      <c r="H321" s="6"/>
    </row>
    <row r="322" spans="7:8" x14ac:dyDescent="0.25">
      <c r="G322" s="21"/>
      <c r="H322" s="6"/>
    </row>
    <row r="323" spans="7:8" x14ac:dyDescent="0.25">
      <c r="G323" s="21"/>
      <c r="H323" s="6"/>
    </row>
    <row r="324" spans="7:8" x14ac:dyDescent="0.25">
      <c r="G324" s="21"/>
      <c r="H324" s="6"/>
    </row>
    <row r="325" spans="7:8" x14ac:dyDescent="0.25">
      <c r="G325" s="21"/>
      <c r="H325" s="6"/>
    </row>
    <row r="326" spans="7:8" x14ac:dyDescent="0.25">
      <c r="G326" s="21"/>
      <c r="H326" s="6"/>
    </row>
    <row r="327" spans="7:8" x14ac:dyDescent="0.25">
      <c r="G327" s="21"/>
      <c r="H327" s="6"/>
    </row>
  </sheetData>
  <mergeCells count="1">
    <mergeCell ref="C1:D1"/>
  </mergeCells>
  <pageMargins left="0.2" right="0" top="0" bottom="0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7C903-6D51-49AE-BE4C-3085020862E5}">
  <dimension ref="A2:Q322"/>
  <sheetViews>
    <sheetView showGridLines="0" workbookViewId="0">
      <selection activeCell="A4" sqref="A4:G22"/>
    </sheetView>
  </sheetViews>
  <sheetFormatPr defaultRowHeight="15" x14ac:dyDescent="0.25"/>
  <cols>
    <col min="1" max="1" width="11.5703125" bestFit="1" customWidth="1"/>
    <col min="2" max="2" width="36.85546875" bestFit="1" customWidth="1"/>
    <col min="3" max="4" width="10.140625" bestFit="1" customWidth="1"/>
    <col min="5" max="5" width="10.5703125" bestFit="1" customWidth="1"/>
    <col min="6" max="6" width="7.7109375" hidden="1" customWidth="1"/>
    <col min="7" max="7" width="11.28515625" style="18" customWidth="1"/>
    <col min="8" max="8" width="10.85546875" hidden="1" customWidth="1"/>
  </cols>
  <sheetData>
    <row r="2" spans="1:17" x14ac:dyDescent="0.25">
      <c r="A2" s="2"/>
      <c r="B2" s="1"/>
      <c r="C2" s="39" t="s">
        <v>482</v>
      </c>
      <c r="D2" s="39"/>
      <c r="E2" s="5"/>
      <c r="F2" s="5"/>
      <c r="G2" s="19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s="10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483</v>
      </c>
      <c r="F3" s="9" t="s">
        <v>484</v>
      </c>
      <c r="G3" s="20" t="s">
        <v>491</v>
      </c>
      <c r="H3" s="17" t="s">
        <v>493</v>
      </c>
      <c r="I3" s="9"/>
      <c r="J3" s="9"/>
      <c r="K3" s="9"/>
      <c r="L3" s="9"/>
      <c r="M3" s="9"/>
      <c r="N3" s="9"/>
      <c r="O3" s="9"/>
      <c r="P3" s="9"/>
      <c r="Q3" s="9"/>
    </row>
    <row r="4" spans="1:17" x14ac:dyDescent="0.25">
      <c r="A4" s="4" t="s">
        <v>255</v>
      </c>
      <c r="B4" t="s">
        <v>256</v>
      </c>
      <c r="C4" s="6">
        <v>45200</v>
      </c>
      <c r="D4" s="6">
        <v>29678.400000000001</v>
      </c>
      <c r="E4" s="6">
        <f t="shared" ref="E4:E19" si="0">C4-D4</f>
        <v>15521.599999999999</v>
      </c>
      <c r="F4" s="11">
        <f t="shared" ref="F4:F20" si="1">D4/C4</f>
        <v>0.65660176991150443</v>
      </c>
      <c r="G4" s="21">
        <v>46055</v>
      </c>
      <c r="H4" s="6">
        <f>G4-C4</f>
        <v>855</v>
      </c>
      <c r="I4" s="6"/>
      <c r="J4" s="6"/>
      <c r="K4" s="6"/>
      <c r="L4" s="6"/>
      <c r="M4" s="6"/>
      <c r="N4" s="6"/>
      <c r="O4" s="6"/>
      <c r="P4" s="6"/>
      <c r="Q4" s="6"/>
    </row>
    <row r="5" spans="1:17" x14ac:dyDescent="0.25">
      <c r="A5" s="4" t="s">
        <v>257</v>
      </c>
      <c r="B5" t="s">
        <v>198</v>
      </c>
      <c r="C5" s="6">
        <v>3455</v>
      </c>
      <c r="D5" s="6">
        <v>2270.46</v>
      </c>
      <c r="E5" s="6">
        <f t="shared" si="0"/>
        <v>1184.54</v>
      </c>
      <c r="F5" s="11">
        <f t="shared" si="1"/>
        <v>0.65715195369030388</v>
      </c>
      <c r="G5" s="21">
        <v>3525</v>
      </c>
      <c r="H5" s="6">
        <f t="shared" ref="H5:H19" si="2">G5-C5</f>
        <v>70</v>
      </c>
      <c r="I5" s="6"/>
      <c r="J5" s="6"/>
      <c r="K5" s="6"/>
      <c r="L5" s="6"/>
      <c r="M5" s="6"/>
      <c r="N5" s="6"/>
      <c r="O5" s="6"/>
      <c r="P5" s="6"/>
      <c r="Q5" s="6"/>
    </row>
    <row r="6" spans="1:17" x14ac:dyDescent="0.25">
      <c r="A6" s="4" t="s">
        <v>258</v>
      </c>
      <c r="B6" t="s">
        <v>166</v>
      </c>
      <c r="C6" s="6">
        <v>2120</v>
      </c>
      <c r="D6" s="6">
        <v>1408.08</v>
      </c>
      <c r="E6" s="6">
        <f t="shared" si="0"/>
        <v>711.92000000000007</v>
      </c>
      <c r="F6" s="11">
        <f t="shared" si="1"/>
        <v>0.66418867924528302</v>
      </c>
      <c r="G6" s="21">
        <v>2510</v>
      </c>
      <c r="H6" s="6">
        <f t="shared" si="2"/>
        <v>390</v>
      </c>
      <c r="I6" s="6"/>
      <c r="J6" s="6"/>
      <c r="K6" s="6"/>
      <c r="L6" s="6"/>
      <c r="M6" s="6"/>
      <c r="N6" s="6"/>
      <c r="O6" s="6"/>
      <c r="P6" s="6"/>
      <c r="Q6" s="6"/>
    </row>
    <row r="7" spans="1:17" x14ac:dyDescent="0.25">
      <c r="A7" s="12" t="s">
        <v>259</v>
      </c>
      <c r="B7" s="13" t="s">
        <v>168</v>
      </c>
      <c r="C7" s="14">
        <v>100</v>
      </c>
      <c r="D7" s="14">
        <v>90.08</v>
      </c>
      <c r="E7" s="14">
        <f t="shared" si="0"/>
        <v>9.9200000000000017</v>
      </c>
      <c r="F7" s="15">
        <f t="shared" si="1"/>
        <v>0.90079999999999993</v>
      </c>
      <c r="G7" s="22">
        <v>120</v>
      </c>
      <c r="H7" s="6">
        <f t="shared" si="2"/>
        <v>20</v>
      </c>
      <c r="I7" s="6"/>
      <c r="J7" s="6"/>
      <c r="K7" s="6"/>
      <c r="L7" s="6"/>
      <c r="M7" s="6"/>
      <c r="N7" s="6"/>
      <c r="O7" s="6"/>
      <c r="P7" s="6"/>
      <c r="Q7" s="6"/>
    </row>
    <row r="8" spans="1:17" x14ac:dyDescent="0.25">
      <c r="A8" s="4"/>
      <c r="B8" t="s">
        <v>531</v>
      </c>
      <c r="C8" s="6">
        <f>SUM(C4:C7)</f>
        <v>50875</v>
      </c>
      <c r="D8" s="6">
        <f t="shared" ref="D8:H8" si="3">SUM(D4:D7)</f>
        <v>33447.020000000004</v>
      </c>
      <c r="E8" s="6">
        <f t="shared" si="3"/>
        <v>17427.979999999996</v>
      </c>
      <c r="F8" s="6">
        <f t="shared" si="3"/>
        <v>2.8787424028470912</v>
      </c>
      <c r="G8" s="6">
        <f t="shared" si="3"/>
        <v>52210</v>
      </c>
      <c r="H8" s="6">
        <f t="shared" si="3"/>
        <v>1335</v>
      </c>
      <c r="I8" s="6"/>
      <c r="J8" s="6"/>
      <c r="K8" s="6"/>
      <c r="L8" s="6"/>
      <c r="M8" s="6"/>
      <c r="N8" s="6"/>
      <c r="O8" s="6"/>
      <c r="P8" s="6"/>
      <c r="Q8" s="6"/>
    </row>
    <row r="9" spans="1:17" x14ac:dyDescent="0.25">
      <c r="A9" s="4"/>
      <c r="C9" s="6"/>
      <c r="D9" s="6"/>
      <c r="E9" s="6"/>
      <c r="F9" s="11"/>
      <c r="G9" s="21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x14ac:dyDescent="0.25">
      <c r="A10" s="4"/>
      <c r="C10" s="6"/>
      <c r="D10" s="6"/>
      <c r="E10" s="6"/>
      <c r="F10" s="11"/>
      <c r="G10" s="21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x14ac:dyDescent="0.25">
      <c r="A11" s="4" t="s">
        <v>260</v>
      </c>
      <c r="B11" t="s">
        <v>170</v>
      </c>
      <c r="C11" s="6">
        <v>250</v>
      </c>
      <c r="D11" s="6">
        <v>0</v>
      </c>
      <c r="E11" s="6">
        <f t="shared" si="0"/>
        <v>250</v>
      </c>
      <c r="F11" s="11">
        <f t="shared" si="1"/>
        <v>0</v>
      </c>
      <c r="G11" s="21">
        <f>C11</f>
        <v>250</v>
      </c>
      <c r="H11" s="6">
        <f t="shared" si="2"/>
        <v>0</v>
      </c>
      <c r="I11" s="6"/>
      <c r="J11" s="6"/>
      <c r="K11" s="6"/>
      <c r="L11" s="6"/>
      <c r="M11" s="6"/>
      <c r="N11" s="6"/>
      <c r="O11" s="6"/>
      <c r="P11" s="6"/>
      <c r="Q11" s="6"/>
    </row>
    <row r="12" spans="1:17" x14ac:dyDescent="0.25">
      <c r="A12" s="4" t="s">
        <v>261</v>
      </c>
      <c r="B12" t="s">
        <v>172</v>
      </c>
      <c r="C12" s="6">
        <v>200</v>
      </c>
      <c r="D12" s="6">
        <v>0</v>
      </c>
      <c r="E12" s="6">
        <f t="shared" si="0"/>
        <v>200</v>
      </c>
      <c r="F12" s="11">
        <f t="shared" si="1"/>
        <v>0</v>
      </c>
      <c r="G12" s="21">
        <f t="shared" ref="G12:G19" si="4">C12</f>
        <v>200</v>
      </c>
      <c r="H12" s="6">
        <f t="shared" si="2"/>
        <v>0</v>
      </c>
      <c r="I12" s="6"/>
      <c r="J12" s="6"/>
      <c r="K12" s="6"/>
      <c r="L12" s="6"/>
      <c r="M12" s="6"/>
      <c r="N12" s="6"/>
      <c r="O12" s="6"/>
      <c r="P12" s="6"/>
      <c r="Q12" s="6"/>
    </row>
    <row r="13" spans="1:17" x14ac:dyDescent="0.25">
      <c r="A13" s="4" t="s">
        <v>262</v>
      </c>
      <c r="B13" t="s">
        <v>176</v>
      </c>
      <c r="C13" s="6">
        <v>9650</v>
      </c>
      <c r="D13" s="6">
        <v>3159.99</v>
      </c>
      <c r="E13" s="6">
        <f t="shared" si="0"/>
        <v>6490.01</v>
      </c>
      <c r="F13" s="11">
        <f t="shared" si="1"/>
        <v>0.327460103626943</v>
      </c>
      <c r="G13" s="21">
        <f t="shared" si="4"/>
        <v>9650</v>
      </c>
      <c r="H13" s="6">
        <f t="shared" si="2"/>
        <v>0</v>
      </c>
      <c r="I13" s="6"/>
      <c r="J13" s="6"/>
      <c r="K13" s="6"/>
      <c r="L13" s="6"/>
      <c r="M13" s="6"/>
      <c r="N13" s="6"/>
      <c r="O13" s="6"/>
      <c r="P13" s="6"/>
      <c r="Q13" s="6"/>
    </row>
    <row r="14" spans="1:17" x14ac:dyDescent="0.25">
      <c r="A14" s="4" t="s">
        <v>263</v>
      </c>
      <c r="B14" t="s">
        <v>180</v>
      </c>
      <c r="C14" s="6">
        <v>100</v>
      </c>
      <c r="D14" s="6">
        <v>100</v>
      </c>
      <c r="E14" s="6">
        <f t="shared" si="0"/>
        <v>0</v>
      </c>
      <c r="F14" s="11">
        <f t="shared" si="1"/>
        <v>1</v>
      </c>
      <c r="G14" s="21">
        <f t="shared" si="4"/>
        <v>100</v>
      </c>
      <c r="H14" s="6">
        <f t="shared" si="2"/>
        <v>0</v>
      </c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5">
      <c r="A15" s="4" t="s">
        <v>264</v>
      </c>
      <c r="B15" t="s">
        <v>265</v>
      </c>
      <c r="C15" s="6">
        <v>7500</v>
      </c>
      <c r="D15" s="6">
        <v>631.4</v>
      </c>
      <c r="E15" s="6">
        <f t="shared" si="0"/>
        <v>6868.6</v>
      </c>
      <c r="F15" s="11">
        <f t="shared" si="1"/>
        <v>8.418666666666666E-2</v>
      </c>
      <c r="G15" s="21">
        <f t="shared" si="4"/>
        <v>7500</v>
      </c>
      <c r="H15" s="6">
        <f t="shared" si="2"/>
        <v>0</v>
      </c>
      <c r="I15" s="6"/>
      <c r="J15" s="6"/>
      <c r="K15" s="6"/>
      <c r="L15" s="6"/>
      <c r="M15" s="6"/>
      <c r="N15" s="6"/>
      <c r="O15" s="6"/>
      <c r="P15" s="6"/>
      <c r="Q15" s="6"/>
    </row>
    <row r="16" spans="1:17" x14ac:dyDescent="0.25">
      <c r="A16" s="4" t="s">
        <v>266</v>
      </c>
      <c r="B16" t="s">
        <v>267</v>
      </c>
      <c r="C16" s="6">
        <v>200</v>
      </c>
      <c r="D16" s="6">
        <v>-6.5</v>
      </c>
      <c r="E16" s="6">
        <f t="shared" si="0"/>
        <v>206.5</v>
      </c>
      <c r="F16" s="11">
        <f t="shared" si="1"/>
        <v>-3.2500000000000001E-2</v>
      </c>
      <c r="G16" s="21">
        <f t="shared" si="4"/>
        <v>200</v>
      </c>
      <c r="H16" s="6">
        <f t="shared" si="2"/>
        <v>0</v>
      </c>
      <c r="I16" s="6"/>
      <c r="J16" s="6"/>
      <c r="K16" s="6"/>
      <c r="L16" s="6"/>
      <c r="M16" s="6"/>
      <c r="N16" s="6"/>
      <c r="O16" s="6"/>
      <c r="P16" s="6"/>
      <c r="Q16" s="6"/>
    </row>
    <row r="17" spans="1:17" x14ac:dyDescent="0.25">
      <c r="A17" s="4" t="s">
        <v>268</v>
      </c>
      <c r="B17" t="s">
        <v>188</v>
      </c>
      <c r="C17" s="6">
        <v>500</v>
      </c>
      <c r="D17" s="6">
        <v>0</v>
      </c>
      <c r="E17" s="6">
        <f t="shared" si="0"/>
        <v>500</v>
      </c>
      <c r="F17" s="11">
        <f t="shared" si="1"/>
        <v>0</v>
      </c>
      <c r="G17" s="21">
        <v>200</v>
      </c>
      <c r="H17" s="6">
        <f t="shared" si="2"/>
        <v>-300</v>
      </c>
      <c r="I17" s="6"/>
      <c r="J17" s="6"/>
      <c r="K17" s="6"/>
      <c r="L17" s="6"/>
      <c r="M17" s="6"/>
      <c r="N17" s="6"/>
      <c r="O17" s="6"/>
      <c r="P17" s="6"/>
      <c r="Q17" s="6"/>
    </row>
    <row r="18" spans="1:17" x14ac:dyDescent="0.25">
      <c r="A18" s="4" t="s">
        <v>269</v>
      </c>
      <c r="B18" t="s">
        <v>270</v>
      </c>
      <c r="C18" s="6">
        <v>850</v>
      </c>
      <c r="D18" s="6">
        <v>372</v>
      </c>
      <c r="E18" s="6">
        <f t="shared" si="0"/>
        <v>478</v>
      </c>
      <c r="F18" s="11">
        <f t="shared" si="1"/>
        <v>0.43764705882352939</v>
      </c>
      <c r="G18" s="21">
        <f t="shared" si="4"/>
        <v>850</v>
      </c>
      <c r="H18" s="6">
        <f t="shared" si="2"/>
        <v>0</v>
      </c>
      <c r="I18" s="6"/>
      <c r="J18" s="6"/>
      <c r="K18" s="6"/>
      <c r="L18" s="6"/>
      <c r="M18" s="6"/>
      <c r="N18" s="6"/>
      <c r="O18" s="6"/>
      <c r="P18" s="6"/>
      <c r="Q18" s="6"/>
    </row>
    <row r="19" spans="1:17" x14ac:dyDescent="0.25">
      <c r="A19" s="12" t="s">
        <v>271</v>
      </c>
      <c r="B19" s="13" t="s">
        <v>272</v>
      </c>
      <c r="C19" s="14">
        <v>55000</v>
      </c>
      <c r="D19" s="14">
        <v>30013.599999999999</v>
      </c>
      <c r="E19" s="14">
        <f t="shared" si="0"/>
        <v>24986.400000000001</v>
      </c>
      <c r="F19" s="15">
        <f t="shared" si="1"/>
        <v>0.54570181818181818</v>
      </c>
      <c r="G19" s="22">
        <f t="shared" si="4"/>
        <v>55000</v>
      </c>
      <c r="H19" s="14">
        <f t="shared" si="2"/>
        <v>0</v>
      </c>
      <c r="I19" s="6"/>
      <c r="J19" s="6"/>
      <c r="K19" s="6"/>
      <c r="L19" s="6"/>
      <c r="M19" s="6"/>
      <c r="N19" s="6"/>
      <c r="O19" s="6"/>
      <c r="P19" s="6"/>
      <c r="Q19" s="6"/>
    </row>
    <row r="20" spans="1:17" x14ac:dyDescent="0.25">
      <c r="A20" s="4"/>
      <c r="B20" t="s">
        <v>533</v>
      </c>
      <c r="C20" s="32">
        <f>SUM(C11:C19)</f>
        <v>74250</v>
      </c>
      <c r="D20" s="32">
        <f t="shared" ref="D20:H20" si="5">SUM(D11:D19)</f>
        <v>34270.49</v>
      </c>
      <c r="E20" s="32">
        <f t="shared" si="5"/>
        <v>39979.51</v>
      </c>
      <c r="F20" s="32">
        <f t="shared" si="5"/>
        <v>2.3624956472989571</v>
      </c>
      <c r="G20" s="32">
        <f t="shared" si="5"/>
        <v>73950</v>
      </c>
      <c r="H20" s="32">
        <f t="shared" si="5"/>
        <v>-300</v>
      </c>
      <c r="I20" s="6"/>
      <c r="J20" s="6"/>
      <c r="K20" s="6"/>
      <c r="L20" s="6"/>
      <c r="M20" s="6"/>
      <c r="N20" s="6"/>
      <c r="O20" s="6"/>
      <c r="P20" s="6"/>
      <c r="Q20" s="6"/>
    </row>
    <row r="21" spans="1:17" x14ac:dyDescent="0.25">
      <c r="A21" s="4"/>
      <c r="C21" s="6"/>
      <c r="D21" s="6"/>
      <c r="E21" s="6"/>
      <c r="F21" s="11"/>
      <c r="G21" s="21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x14ac:dyDescent="0.25">
      <c r="A22" s="4"/>
      <c r="B22" t="s">
        <v>535</v>
      </c>
      <c r="C22" s="6">
        <f>C8+C20</f>
        <v>125125</v>
      </c>
      <c r="D22" s="6">
        <f t="shared" ref="D22:G22" si="6">D8+D20</f>
        <v>67717.510000000009</v>
      </c>
      <c r="E22" s="6">
        <f t="shared" si="6"/>
        <v>57407.49</v>
      </c>
      <c r="F22" s="6">
        <f t="shared" si="6"/>
        <v>5.2412380501460483</v>
      </c>
      <c r="G22" s="6">
        <f t="shared" si="6"/>
        <v>126160</v>
      </c>
      <c r="H22" s="6">
        <f>SUM(H11:H19)</f>
        <v>-300</v>
      </c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25">
      <c r="A23" s="4"/>
      <c r="C23" s="6"/>
      <c r="D23" s="6"/>
      <c r="E23" s="6"/>
      <c r="F23" s="11"/>
      <c r="G23" s="21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x14ac:dyDescent="0.25">
      <c r="A24" s="4"/>
      <c r="C24" s="6"/>
      <c r="D24" s="6"/>
      <c r="E24" s="6"/>
      <c r="F24" s="11"/>
      <c r="G24" s="21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x14ac:dyDescent="0.25">
      <c r="A25" s="4"/>
      <c r="C25" s="6"/>
      <c r="D25" s="6"/>
      <c r="E25" s="6"/>
      <c r="F25" s="11"/>
      <c r="G25" s="21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x14ac:dyDescent="0.25">
      <c r="A26" s="4"/>
      <c r="C26" s="6"/>
      <c r="D26" s="6"/>
      <c r="E26" s="6"/>
      <c r="F26" s="11"/>
      <c r="G26" s="21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5">
      <c r="A27" s="4"/>
      <c r="C27" s="6"/>
      <c r="D27" s="6"/>
      <c r="E27" s="6"/>
      <c r="F27" s="11"/>
      <c r="G27" s="21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x14ac:dyDescent="0.25">
      <c r="A28" s="4"/>
      <c r="C28" s="6"/>
      <c r="D28" s="6"/>
      <c r="E28" s="6"/>
      <c r="F28" s="11"/>
      <c r="G28" s="21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5">
      <c r="A29" s="4"/>
      <c r="C29" s="6"/>
      <c r="D29" s="6"/>
      <c r="E29" s="6"/>
      <c r="F29" s="11"/>
      <c r="G29" s="21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x14ac:dyDescent="0.25">
      <c r="A30" s="4"/>
      <c r="C30" s="6"/>
      <c r="D30" s="6"/>
      <c r="E30" s="6"/>
      <c r="F30" s="11"/>
      <c r="G30" s="21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25">
      <c r="A31" s="4"/>
      <c r="C31" s="6"/>
      <c r="D31" s="6"/>
      <c r="E31" s="6"/>
      <c r="F31" s="11"/>
      <c r="G31" s="21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x14ac:dyDescent="0.25">
      <c r="A32" s="4"/>
      <c r="C32" s="6"/>
      <c r="D32" s="6"/>
      <c r="E32" s="6"/>
      <c r="F32" s="11"/>
      <c r="G32" s="21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x14ac:dyDescent="0.25">
      <c r="A33" s="4"/>
      <c r="C33" s="6"/>
      <c r="D33" s="6"/>
      <c r="E33" s="6"/>
      <c r="F33" s="11"/>
      <c r="G33" s="21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x14ac:dyDescent="0.25">
      <c r="A34" s="4"/>
      <c r="C34" s="6"/>
      <c r="D34" s="6"/>
      <c r="E34" s="6"/>
      <c r="F34" s="11"/>
      <c r="G34" s="21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x14ac:dyDescent="0.25">
      <c r="A35" s="4"/>
      <c r="C35" s="6"/>
      <c r="D35" s="6"/>
      <c r="E35" s="6"/>
      <c r="F35" s="11"/>
      <c r="G35" s="21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x14ac:dyDescent="0.25">
      <c r="A36" s="4"/>
      <c r="C36" s="6"/>
      <c r="D36" s="6"/>
      <c r="E36" s="6"/>
      <c r="F36" s="11"/>
      <c r="G36" s="21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x14ac:dyDescent="0.25">
      <c r="A37" s="4"/>
      <c r="C37" s="6"/>
      <c r="D37" s="6"/>
      <c r="E37" s="6"/>
      <c r="F37" s="11"/>
      <c r="G37" s="21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x14ac:dyDescent="0.25">
      <c r="A38" s="4"/>
      <c r="C38" s="6"/>
      <c r="D38" s="6"/>
      <c r="E38" s="6"/>
      <c r="F38" s="11"/>
      <c r="G38" s="21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x14ac:dyDescent="0.25">
      <c r="A39" s="4"/>
      <c r="C39" s="6"/>
      <c r="D39" s="6"/>
      <c r="E39" s="6"/>
      <c r="F39" s="11"/>
      <c r="G39" s="21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x14ac:dyDescent="0.25">
      <c r="A40" s="4"/>
      <c r="C40" s="6"/>
      <c r="D40" s="6"/>
      <c r="E40" s="6"/>
      <c r="F40" s="11"/>
      <c r="G40" s="21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5">
      <c r="A41" s="4"/>
      <c r="C41" s="6"/>
      <c r="D41" s="6"/>
      <c r="E41" s="6"/>
      <c r="F41" s="11"/>
      <c r="G41" s="21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x14ac:dyDescent="0.25">
      <c r="A42" s="4"/>
      <c r="C42" s="6"/>
      <c r="D42" s="6"/>
      <c r="E42" s="6"/>
      <c r="F42" s="11"/>
      <c r="G42" s="21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x14ac:dyDescent="0.25">
      <c r="A43" s="4"/>
      <c r="C43" s="6"/>
      <c r="D43" s="6"/>
      <c r="E43" s="6"/>
      <c r="F43" s="11"/>
      <c r="G43" s="21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x14ac:dyDescent="0.25">
      <c r="A44" s="4"/>
      <c r="C44" s="6"/>
      <c r="D44" s="6"/>
      <c r="E44" s="6"/>
      <c r="F44" s="11"/>
      <c r="G44" s="21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x14ac:dyDescent="0.25">
      <c r="A45" s="4"/>
      <c r="C45" s="6"/>
      <c r="D45" s="6"/>
      <c r="E45" s="6"/>
      <c r="F45" s="11"/>
      <c r="G45" s="21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x14ac:dyDescent="0.25">
      <c r="A46" s="4"/>
      <c r="C46" s="6"/>
      <c r="D46" s="6"/>
      <c r="E46" s="6"/>
      <c r="F46" s="11"/>
      <c r="G46" s="21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x14ac:dyDescent="0.25">
      <c r="A47" s="4"/>
      <c r="C47" s="6"/>
      <c r="D47" s="6"/>
      <c r="E47" s="6"/>
      <c r="F47" s="11"/>
      <c r="G47" s="21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x14ac:dyDescent="0.25">
      <c r="A48" s="4"/>
      <c r="C48" s="6"/>
      <c r="D48" s="6"/>
      <c r="E48" s="6"/>
      <c r="F48" s="11"/>
      <c r="G48" s="21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x14ac:dyDescent="0.25">
      <c r="A49" s="4"/>
      <c r="C49" s="6"/>
      <c r="D49" s="6"/>
      <c r="E49" s="6"/>
      <c r="F49" s="11"/>
      <c r="G49" s="21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x14ac:dyDescent="0.25">
      <c r="A50" s="4"/>
      <c r="C50" s="6"/>
      <c r="D50" s="6"/>
      <c r="E50" s="6"/>
      <c r="F50" s="11"/>
      <c r="G50" s="21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x14ac:dyDescent="0.25">
      <c r="A51" s="4"/>
      <c r="C51" s="6"/>
      <c r="D51" s="6"/>
      <c r="E51" s="6"/>
      <c r="F51" s="11"/>
      <c r="G51" s="21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x14ac:dyDescent="0.25">
      <c r="A52" s="4"/>
      <c r="C52" s="6"/>
      <c r="D52" s="6"/>
      <c r="E52" s="6"/>
      <c r="F52" s="11"/>
      <c r="G52" s="21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x14ac:dyDescent="0.25">
      <c r="A53" s="4"/>
      <c r="C53" s="6"/>
      <c r="D53" s="6"/>
      <c r="E53" s="6"/>
      <c r="F53" s="11"/>
      <c r="G53" s="21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x14ac:dyDescent="0.25">
      <c r="A54" s="4"/>
      <c r="C54" s="6"/>
      <c r="D54" s="6"/>
      <c r="E54" s="6"/>
      <c r="F54" s="11"/>
      <c r="G54" s="21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1:17" x14ac:dyDescent="0.25">
      <c r="A55" s="4"/>
      <c r="C55" s="6"/>
      <c r="D55" s="6"/>
      <c r="E55" s="6"/>
      <c r="F55" s="11"/>
      <c r="G55" s="21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1:17" x14ac:dyDescent="0.25">
      <c r="A56" s="4"/>
      <c r="C56" s="6"/>
      <c r="D56" s="6"/>
      <c r="E56" s="6"/>
      <c r="F56" s="11"/>
      <c r="G56" s="21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1:17" x14ac:dyDescent="0.25">
      <c r="A57" s="4"/>
      <c r="C57" s="6"/>
      <c r="D57" s="6"/>
      <c r="E57" s="6"/>
      <c r="F57" s="11"/>
      <c r="G57" s="21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1:17" x14ac:dyDescent="0.25">
      <c r="A58" s="4"/>
      <c r="C58" s="6"/>
      <c r="D58" s="6"/>
      <c r="E58" s="6"/>
      <c r="F58" s="11"/>
      <c r="G58" s="21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1:17" x14ac:dyDescent="0.25">
      <c r="A59" s="4"/>
      <c r="C59" s="6"/>
      <c r="D59" s="6"/>
      <c r="E59" s="6"/>
      <c r="F59" s="11"/>
      <c r="G59" s="21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1:17" x14ac:dyDescent="0.25">
      <c r="A60" s="4"/>
      <c r="C60" s="6"/>
      <c r="D60" s="6"/>
      <c r="E60" s="6"/>
      <c r="F60" s="11"/>
      <c r="G60" s="21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1:17" x14ac:dyDescent="0.25">
      <c r="A61" s="4"/>
      <c r="C61" s="6"/>
      <c r="D61" s="6"/>
      <c r="E61" s="6"/>
      <c r="F61" s="11"/>
      <c r="G61" s="21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17" x14ac:dyDescent="0.25">
      <c r="A62" s="4"/>
      <c r="C62" s="6"/>
      <c r="D62" s="6"/>
      <c r="E62" s="6"/>
      <c r="F62" s="11"/>
      <c r="G62" s="21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1:17" x14ac:dyDescent="0.25">
      <c r="A63" s="4"/>
      <c r="C63" s="6"/>
      <c r="D63" s="6"/>
      <c r="E63" s="6"/>
      <c r="F63" s="11"/>
      <c r="G63" s="21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17" x14ac:dyDescent="0.25">
      <c r="A64" s="4"/>
      <c r="C64" s="6"/>
      <c r="D64" s="6"/>
      <c r="E64" s="6"/>
      <c r="F64" s="11"/>
      <c r="G64" s="21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x14ac:dyDescent="0.25">
      <c r="A65" s="4"/>
      <c r="C65" s="6"/>
      <c r="D65" s="6"/>
      <c r="E65" s="6"/>
      <c r="F65" s="11"/>
      <c r="G65" s="21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1:17" x14ac:dyDescent="0.25">
      <c r="A66" s="4"/>
      <c r="C66" s="6"/>
      <c r="D66" s="6"/>
      <c r="E66" s="6"/>
      <c r="F66" s="11"/>
      <c r="G66" s="21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x14ac:dyDescent="0.25">
      <c r="A67" s="4"/>
      <c r="C67" s="6"/>
      <c r="D67" s="6"/>
      <c r="E67" s="6"/>
      <c r="F67" s="11"/>
      <c r="G67" s="21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1:17" x14ac:dyDescent="0.25">
      <c r="A68" s="4"/>
      <c r="C68" s="6"/>
      <c r="D68" s="6"/>
      <c r="E68" s="6"/>
      <c r="F68" s="11"/>
      <c r="G68" s="21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 x14ac:dyDescent="0.25">
      <c r="A69" s="4"/>
      <c r="C69" s="6"/>
      <c r="D69" s="6"/>
      <c r="E69" s="6"/>
      <c r="F69" s="11"/>
      <c r="G69" s="21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 x14ac:dyDescent="0.25">
      <c r="A70" s="4"/>
      <c r="C70" s="6"/>
      <c r="D70" s="6"/>
      <c r="E70" s="6"/>
      <c r="F70" s="11"/>
      <c r="G70" s="21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 x14ac:dyDescent="0.25">
      <c r="A71" s="4"/>
      <c r="C71" s="6"/>
      <c r="D71" s="6"/>
      <c r="E71" s="6"/>
      <c r="F71" s="11"/>
      <c r="G71" s="21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 x14ac:dyDescent="0.25">
      <c r="A72" s="4"/>
      <c r="C72" s="6"/>
      <c r="D72" s="6"/>
      <c r="E72" s="6"/>
      <c r="F72" s="11"/>
      <c r="G72" s="21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 x14ac:dyDescent="0.25">
      <c r="A73" s="4"/>
      <c r="C73" s="6"/>
      <c r="D73" s="6"/>
      <c r="E73" s="6"/>
      <c r="F73" s="11"/>
      <c r="G73" s="21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x14ac:dyDescent="0.25">
      <c r="A74" s="4"/>
      <c r="C74" s="6"/>
      <c r="D74" s="6"/>
      <c r="E74" s="6"/>
      <c r="F74" s="11"/>
      <c r="G74" s="21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1:17" x14ac:dyDescent="0.25">
      <c r="A75" s="4"/>
      <c r="C75" s="6"/>
      <c r="D75" s="6"/>
      <c r="E75" s="6"/>
      <c r="F75" s="11"/>
      <c r="G75" s="21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7" x14ac:dyDescent="0.25">
      <c r="A76" s="4"/>
      <c r="C76" s="6"/>
      <c r="D76" s="6"/>
      <c r="E76" s="6"/>
      <c r="F76" s="11"/>
      <c r="G76" s="21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1:17" x14ac:dyDescent="0.25">
      <c r="A77" s="4"/>
      <c r="C77" s="6"/>
      <c r="D77" s="6"/>
      <c r="E77" s="6"/>
      <c r="F77" s="11"/>
      <c r="G77" s="21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1:17" x14ac:dyDescent="0.25">
      <c r="A78" s="4"/>
      <c r="C78" s="6"/>
      <c r="D78" s="6"/>
      <c r="E78" s="6"/>
      <c r="F78" s="11"/>
      <c r="G78" s="21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1:17" x14ac:dyDescent="0.25">
      <c r="A79" s="4"/>
      <c r="C79" s="6"/>
      <c r="D79" s="6"/>
      <c r="E79" s="6"/>
      <c r="F79" s="11"/>
      <c r="G79" s="21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1:17" x14ac:dyDescent="0.25">
      <c r="A80" s="4"/>
      <c r="C80" s="6"/>
      <c r="D80" s="6"/>
      <c r="E80" s="6"/>
      <c r="F80" s="11"/>
      <c r="G80" s="21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1:17" x14ac:dyDescent="0.25">
      <c r="A81" s="4"/>
      <c r="C81" s="6"/>
      <c r="D81" s="6"/>
      <c r="E81" s="6"/>
      <c r="F81" s="11"/>
      <c r="G81" s="21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1:17" x14ac:dyDescent="0.25">
      <c r="A82" s="4"/>
      <c r="C82" s="6"/>
      <c r="D82" s="6"/>
      <c r="E82" s="6"/>
      <c r="F82" s="11"/>
      <c r="G82" s="21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1:17" x14ac:dyDescent="0.25">
      <c r="A83" s="4"/>
      <c r="C83" s="6"/>
      <c r="D83" s="6"/>
      <c r="E83" s="6"/>
      <c r="F83" s="11"/>
      <c r="G83" s="21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1:17" x14ac:dyDescent="0.25">
      <c r="A84" s="4"/>
      <c r="C84" s="6"/>
      <c r="D84" s="6"/>
      <c r="E84" s="6"/>
      <c r="F84" s="11"/>
      <c r="G84" s="21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1:17" x14ac:dyDescent="0.25">
      <c r="A85" s="4"/>
      <c r="C85" s="6"/>
      <c r="D85" s="6"/>
      <c r="E85" s="6"/>
      <c r="F85" s="11"/>
      <c r="G85" s="21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1:17" x14ac:dyDescent="0.25">
      <c r="A86" s="4"/>
      <c r="C86" s="6"/>
      <c r="D86" s="6"/>
      <c r="E86" s="6"/>
      <c r="F86" s="11"/>
      <c r="G86" s="21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1:17" x14ac:dyDescent="0.25">
      <c r="A87" s="4"/>
      <c r="C87" s="6"/>
      <c r="D87" s="6"/>
      <c r="E87" s="6"/>
      <c r="F87" s="11"/>
      <c r="G87" s="21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1:17" x14ac:dyDescent="0.25">
      <c r="A88" s="4"/>
      <c r="C88" s="6"/>
      <c r="D88" s="6"/>
      <c r="E88" s="6"/>
      <c r="F88" s="11"/>
      <c r="G88" s="21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1:17" x14ac:dyDescent="0.25">
      <c r="A89" s="4"/>
      <c r="C89" s="6"/>
      <c r="D89" s="6"/>
      <c r="E89" s="6"/>
      <c r="F89" s="11"/>
      <c r="G89" s="21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1:17" x14ac:dyDescent="0.25">
      <c r="A90" s="4"/>
      <c r="C90" s="6"/>
      <c r="D90" s="6"/>
      <c r="E90" s="6"/>
      <c r="F90" s="11"/>
      <c r="G90" s="21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x14ac:dyDescent="0.25">
      <c r="A91" s="4"/>
      <c r="C91" s="6"/>
      <c r="D91" s="6"/>
      <c r="E91" s="6"/>
      <c r="F91" s="11"/>
      <c r="G91" s="21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 x14ac:dyDescent="0.25">
      <c r="A92" s="4"/>
      <c r="C92" s="6"/>
      <c r="D92" s="6"/>
      <c r="E92" s="6"/>
      <c r="F92" s="11"/>
      <c r="G92" s="21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1:17" x14ac:dyDescent="0.25">
      <c r="A93" s="4"/>
      <c r="C93" s="6"/>
      <c r="D93" s="6"/>
      <c r="E93" s="6"/>
      <c r="F93" s="11"/>
      <c r="G93" s="21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1:17" x14ac:dyDescent="0.25">
      <c r="A94" s="4"/>
      <c r="C94" s="6"/>
      <c r="D94" s="6"/>
      <c r="E94" s="6"/>
      <c r="F94" s="11"/>
      <c r="G94" s="21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x14ac:dyDescent="0.25">
      <c r="A95" s="4"/>
      <c r="C95" s="6"/>
      <c r="D95" s="6"/>
      <c r="E95" s="6"/>
      <c r="F95" s="11"/>
      <c r="G95" s="21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1:17" x14ac:dyDescent="0.25">
      <c r="A96" s="4"/>
      <c r="C96" s="6"/>
      <c r="D96" s="6"/>
      <c r="E96" s="6"/>
      <c r="F96" s="11"/>
      <c r="G96" s="21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1:17" x14ac:dyDescent="0.25">
      <c r="A97" s="4"/>
      <c r="C97" s="6"/>
      <c r="D97" s="6"/>
      <c r="E97" s="6"/>
      <c r="F97" s="11"/>
      <c r="G97" s="21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1:17" x14ac:dyDescent="0.25">
      <c r="A98" s="4"/>
      <c r="C98" s="6"/>
      <c r="D98" s="6"/>
      <c r="E98" s="6"/>
      <c r="F98" s="11"/>
      <c r="G98" s="21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1:17" x14ac:dyDescent="0.25">
      <c r="A99" s="4"/>
      <c r="C99" s="6"/>
      <c r="D99" s="6"/>
      <c r="E99" s="6"/>
      <c r="F99" s="11"/>
      <c r="G99" s="21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1:17" x14ac:dyDescent="0.25">
      <c r="A100" s="4"/>
      <c r="C100" s="6"/>
      <c r="D100" s="6"/>
      <c r="E100" s="6"/>
      <c r="F100" s="11"/>
      <c r="G100" s="21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1:17" x14ac:dyDescent="0.25">
      <c r="A101" s="4"/>
      <c r="C101" s="6"/>
      <c r="D101" s="6"/>
      <c r="E101" s="6"/>
      <c r="F101" s="11"/>
      <c r="G101" s="21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1:17" x14ac:dyDescent="0.25">
      <c r="A102" s="4"/>
      <c r="C102" s="6"/>
      <c r="D102" s="6"/>
      <c r="E102" s="6"/>
      <c r="F102" s="11"/>
      <c r="G102" s="21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1:17" x14ac:dyDescent="0.25">
      <c r="A103" s="4"/>
      <c r="C103" s="6"/>
      <c r="D103" s="6"/>
      <c r="E103" s="6"/>
      <c r="F103" s="11"/>
      <c r="G103" s="21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1:17" x14ac:dyDescent="0.25">
      <c r="A104" s="4"/>
      <c r="C104" s="6"/>
      <c r="D104" s="6"/>
      <c r="E104" s="6"/>
      <c r="F104" s="11"/>
      <c r="G104" s="21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1:17" x14ac:dyDescent="0.25">
      <c r="A105" s="4"/>
      <c r="C105" s="6"/>
      <c r="D105" s="6"/>
      <c r="E105" s="6"/>
      <c r="F105" s="11"/>
      <c r="G105" s="21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1:17" x14ac:dyDescent="0.25">
      <c r="A106" s="4"/>
      <c r="C106" s="6"/>
      <c r="D106" s="6"/>
      <c r="E106" s="6"/>
      <c r="F106" s="11"/>
      <c r="G106" s="21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1:17" x14ac:dyDescent="0.25">
      <c r="A107" s="4"/>
      <c r="C107" s="6"/>
      <c r="D107" s="6"/>
      <c r="E107" s="6"/>
      <c r="F107" s="11"/>
      <c r="G107" s="21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1:17" x14ac:dyDescent="0.25">
      <c r="A108" s="4"/>
      <c r="C108" s="6"/>
      <c r="D108" s="6"/>
      <c r="E108" s="6"/>
      <c r="F108" s="11"/>
      <c r="G108" s="21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1:17" x14ac:dyDescent="0.25">
      <c r="A109" s="4"/>
      <c r="C109" s="6"/>
      <c r="D109" s="6"/>
      <c r="E109" s="6"/>
      <c r="F109" s="11"/>
      <c r="G109" s="21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1:17" x14ac:dyDescent="0.25">
      <c r="A110" s="4"/>
      <c r="C110" s="6"/>
      <c r="D110" s="6"/>
      <c r="E110" s="6"/>
      <c r="F110" s="11"/>
      <c r="G110" s="21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1:17" x14ac:dyDescent="0.25">
      <c r="A111" s="4"/>
      <c r="C111" s="6"/>
      <c r="D111" s="6"/>
      <c r="E111" s="6"/>
      <c r="F111" s="11"/>
      <c r="G111" s="21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1:17" x14ac:dyDescent="0.25">
      <c r="A112" s="4"/>
      <c r="C112" s="6"/>
      <c r="D112" s="6"/>
      <c r="E112" s="6"/>
      <c r="F112" s="11"/>
      <c r="G112" s="21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1:17" x14ac:dyDescent="0.25">
      <c r="A113" s="4"/>
      <c r="C113" s="6"/>
      <c r="D113" s="6"/>
      <c r="E113" s="6"/>
      <c r="F113" s="11"/>
      <c r="G113" s="21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1:17" x14ac:dyDescent="0.25">
      <c r="A114" s="4"/>
      <c r="C114" s="6"/>
      <c r="D114" s="6"/>
      <c r="E114" s="6"/>
      <c r="F114" s="11"/>
      <c r="G114" s="21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1:17" x14ac:dyDescent="0.25">
      <c r="A115" s="4"/>
      <c r="C115" s="6"/>
      <c r="D115" s="6"/>
      <c r="E115" s="6"/>
      <c r="F115" s="11"/>
      <c r="G115" s="21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1:17" x14ac:dyDescent="0.25">
      <c r="A116" s="4"/>
      <c r="C116" s="6"/>
      <c r="D116" s="6"/>
      <c r="E116" s="6"/>
      <c r="F116" s="11"/>
      <c r="G116" s="21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1:17" x14ac:dyDescent="0.25">
      <c r="A117" s="4"/>
      <c r="C117" s="6"/>
      <c r="D117" s="6"/>
      <c r="E117" s="6"/>
      <c r="F117" s="11"/>
      <c r="G117" s="21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1:17" x14ac:dyDescent="0.25">
      <c r="A118" s="4"/>
      <c r="C118" s="6"/>
      <c r="D118" s="6"/>
      <c r="E118" s="6"/>
      <c r="F118" s="11"/>
      <c r="G118" s="21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1:17" x14ac:dyDescent="0.25">
      <c r="A119" s="4"/>
      <c r="C119" s="6"/>
      <c r="D119" s="6"/>
      <c r="E119" s="6"/>
      <c r="F119" s="11"/>
      <c r="G119" s="21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1:17" x14ac:dyDescent="0.25">
      <c r="A120" s="4"/>
      <c r="C120" s="6"/>
      <c r="D120" s="6"/>
      <c r="E120" s="6"/>
      <c r="F120" s="11"/>
      <c r="G120" s="21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1:17" x14ac:dyDescent="0.25">
      <c r="A121" s="4"/>
      <c r="C121" s="6"/>
      <c r="D121" s="6"/>
      <c r="E121" s="6"/>
      <c r="F121" s="11"/>
      <c r="G121" s="21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1:17" x14ac:dyDescent="0.25">
      <c r="A122" s="4"/>
      <c r="C122" s="6"/>
      <c r="D122" s="6"/>
      <c r="E122" s="6"/>
      <c r="F122" s="11"/>
      <c r="G122" s="21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1:17" x14ac:dyDescent="0.25">
      <c r="A123" s="4"/>
      <c r="C123" s="6"/>
      <c r="D123" s="6"/>
      <c r="E123" s="6"/>
      <c r="F123" s="11"/>
      <c r="G123" s="21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1:17" x14ac:dyDescent="0.25">
      <c r="A124" s="4"/>
      <c r="C124" s="6"/>
      <c r="D124" s="6"/>
      <c r="E124" s="6"/>
      <c r="F124" s="11"/>
      <c r="G124" s="21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1:17" x14ac:dyDescent="0.25">
      <c r="A125" s="4"/>
      <c r="C125" s="6"/>
      <c r="D125" s="6"/>
      <c r="E125" s="6"/>
      <c r="F125" s="11"/>
      <c r="G125" s="21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1:17" x14ac:dyDescent="0.25">
      <c r="A126" s="4"/>
      <c r="C126" s="6"/>
      <c r="D126" s="6"/>
      <c r="E126" s="6"/>
      <c r="F126" s="11"/>
      <c r="G126" s="21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1:17" x14ac:dyDescent="0.25">
      <c r="A127" s="4"/>
      <c r="C127" s="6"/>
      <c r="D127" s="6"/>
      <c r="E127" s="6"/>
      <c r="F127" s="11"/>
      <c r="G127" s="21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1:17" x14ac:dyDescent="0.25">
      <c r="A128" s="4"/>
      <c r="C128" s="6"/>
      <c r="D128" s="6"/>
      <c r="E128" s="6"/>
      <c r="F128" s="11"/>
      <c r="G128" s="21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1:17" x14ac:dyDescent="0.25">
      <c r="A129" s="4"/>
      <c r="C129" s="6"/>
      <c r="D129" s="6"/>
      <c r="E129" s="6"/>
      <c r="F129" s="11"/>
      <c r="G129" s="21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1:17" x14ac:dyDescent="0.25">
      <c r="A130" s="4"/>
      <c r="C130" s="6"/>
      <c r="D130" s="6"/>
      <c r="E130" s="6"/>
      <c r="F130" s="11"/>
      <c r="G130" s="21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1:17" x14ac:dyDescent="0.25">
      <c r="A131" s="4"/>
      <c r="C131" s="6"/>
      <c r="D131" s="6"/>
      <c r="E131" s="6"/>
      <c r="F131" s="11"/>
      <c r="G131" s="21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1:17" x14ac:dyDescent="0.25">
      <c r="A132" s="4"/>
      <c r="C132" s="6"/>
      <c r="D132" s="6"/>
      <c r="E132" s="6"/>
      <c r="F132" s="11"/>
      <c r="G132" s="21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1:17" x14ac:dyDescent="0.25">
      <c r="A133" s="4"/>
      <c r="C133" s="6"/>
      <c r="D133" s="6"/>
      <c r="E133" s="6"/>
      <c r="F133" s="11"/>
      <c r="G133" s="21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1:17" x14ac:dyDescent="0.25">
      <c r="A134" s="4"/>
      <c r="C134" s="6"/>
      <c r="D134" s="6"/>
      <c r="E134" s="6"/>
      <c r="F134" s="11"/>
      <c r="G134" s="21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1:17" x14ac:dyDescent="0.25">
      <c r="A135" s="4"/>
      <c r="C135" s="6"/>
      <c r="D135" s="6"/>
      <c r="E135" s="6"/>
      <c r="F135" s="11"/>
      <c r="G135" s="21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1:17" x14ac:dyDescent="0.25">
      <c r="A136" s="4"/>
      <c r="C136" s="6"/>
      <c r="D136" s="6"/>
      <c r="E136" s="6"/>
      <c r="F136" s="11"/>
      <c r="G136" s="21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1:17" x14ac:dyDescent="0.25">
      <c r="A137" s="4"/>
      <c r="C137" s="6"/>
      <c r="D137" s="6"/>
      <c r="E137" s="6"/>
      <c r="F137" s="11"/>
      <c r="G137" s="21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1:17" x14ac:dyDescent="0.25">
      <c r="A138" s="4"/>
      <c r="C138" s="6"/>
      <c r="D138" s="6"/>
      <c r="E138" s="6"/>
      <c r="F138" s="11"/>
      <c r="G138" s="21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1:17" x14ac:dyDescent="0.25">
      <c r="A139" s="4"/>
      <c r="C139" s="6"/>
      <c r="D139" s="6"/>
      <c r="E139" s="6"/>
      <c r="F139" s="11"/>
      <c r="G139" s="21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1:17" x14ac:dyDescent="0.25">
      <c r="A140" s="4"/>
      <c r="C140" s="6"/>
      <c r="D140" s="6"/>
      <c r="E140" s="6"/>
      <c r="F140" s="11"/>
      <c r="G140" s="21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1:17" x14ac:dyDescent="0.25">
      <c r="A141" s="4"/>
      <c r="C141" s="6"/>
      <c r="D141" s="6"/>
      <c r="E141" s="6"/>
      <c r="F141" s="11"/>
      <c r="G141" s="21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1:17" x14ac:dyDescent="0.25">
      <c r="A142" s="4"/>
      <c r="C142" s="6"/>
      <c r="D142" s="6"/>
      <c r="E142" s="6"/>
      <c r="F142" s="11"/>
      <c r="G142" s="21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1:17" x14ac:dyDescent="0.25">
      <c r="A143" s="4"/>
      <c r="C143" s="6"/>
      <c r="D143" s="6"/>
      <c r="E143" s="6"/>
      <c r="F143" s="11"/>
      <c r="G143" s="21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1:17" x14ac:dyDescent="0.25">
      <c r="A144" s="4"/>
      <c r="C144" s="6"/>
      <c r="D144" s="6"/>
      <c r="E144" s="6"/>
      <c r="F144" s="11"/>
      <c r="G144" s="21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1:17" x14ac:dyDescent="0.25">
      <c r="A145" s="4"/>
      <c r="C145" s="6"/>
      <c r="D145" s="6"/>
      <c r="E145" s="6"/>
      <c r="F145" s="11"/>
      <c r="G145" s="21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1:17" x14ac:dyDescent="0.25">
      <c r="A146" s="4"/>
      <c r="C146" s="6"/>
      <c r="D146" s="6"/>
      <c r="E146" s="6"/>
      <c r="F146" s="11"/>
      <c r="G146" s="21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1:17" x14ac:dyDescent="0.25">
      <c r="A147" s="4"/>
      <c r="C147" s="6"/>
      <c r="D147" s="6"/>
      <c r="E147" s="6"/>
      <c r="F147" s="11"/>
      <c r="G147" s="21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1:17" x14ac:dyDescent="0.25">
      <c r="A148" s="4"/>
      <c r="C148" s="6"/>
      <c r="D148" s="6"/>
      <c r="E148" s="6"/>
      <c r="F148" s="11"/>
      <c r="G148" s="21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1:17" x14ac:dyDescent="0.25">
      <c r="A149" s="4"/>
      <c r="C149" s="6"/>
      <c r="D149" s="6"/>
      <c r="E149" s="6"/>
      <c r="F149" s="11"/>
      <c r="G149" s="21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1:17" x14ac:dyDescent="0.25">
      <c r="A150" s="4"/>
      <c r="C150" s="6"/>
      <c r="D150" s="6"/>
      <c r="E150" s="6"/>
      <c r="F150" s="11"/>
      <c r="G150" s="21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1:17" x14ac:dyDescent="0.25">
      <c r="A151" s="4"/>
      <c r="C151" s="6"/>
      <c r="D151" s="6"/>
      <c r="E151" s="6"/>
      <c r="F151" s="11"/>
      <c r="G151" s="21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1:17" x14ac:dyDescent="0.25">
      <c r="A152" s="4"/>
      <c r="C152" s="6"/>
      <c r="D152" s="6"/>
      <c r="E152" s="6"/>
      <c r="F152" s="11"/>
      <c r="G152" s="21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1:17" x14ac:dyDescent="0.25">
      <c r="A153" s="4"/>
      <c r="C153" s="6"/>
      <c r="D153" s="6"/>
      <c r="E153" s="6"/>
      <c r="F153" s="11"/>
      <c r="G153" s="21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1:17" x14ac:dyDescent="0.25">
      <c r="A154" s="4"/>
      <c r="C154" s="6"/>
      <c r="D154" s="6"/>
      <c r="E154" s="6"/>
      <c r="F154" s="11"/>
      <c r="G154" s="21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1:17" x14ac:dyDescent="0.25">
      <c r="A155" s="4"/>
      <c r="C155" s="6"/>
      <c r="D155" s="6"/>
      <c r="E155" s="6"/>
      <c r="F155" s="11"/>
      <c r="G155" s="21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1:17" x14ac:dyDescent="0.25">
      <c r="A156" s="4"/>
      <c r="C156" s="6"/>
      <c r="D156" s="6"/>
      <c r="E156" s="6"/>
      <c r="F156" s="11"/>
      <c r="G156" s="21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1:17" x14ac:dyDescent="0.25">
      <c r="A157" s="4"/>
      <c r="C157" s="6"/>
      <c r="D157" s="6"/>
      <c r="E157" s="6"/>
      <c r="F157" s="11"/>
      <c r="G157" s="21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1:17" x14ac:dyDescent="0.25">
      <c r="A158" s="4"/>
      <c r="C158" s="6"/>
      <c r="D158" s="6"/>
      <c r="E158" s="6"/>
      <c r="F158" s="11"/>
      <c r="G158" s="21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1:17" x14ac:dyDescent="0.25">
      <c r="A159" s="4"/>
      <c r="C159" s="6"/>
      <c r="D159" s="6"/>
      <c r="E159" s="6"/>
      <c r="F159" s="11"/>
      <c r="G159" s="21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1:17" x14ac:dyDescent="0.25">
      <c r="A160" s="4"/>
      <c r="C160" s="6"/>
      <c r="D160" s="6"/>
      <c r="E160" s="6"/>
      <c r="F160" s="11"/>
      <c r="G160" s="21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1:17" x14ac:dyDescent="0.25">
      <c r="A161" s="4"/>
      <c r="C161" s="6"/>
      <c r="D161" s="6"/>
      <c r="E161" s="6"/>
      <c r="F161" s="11"/>
      <c r="G161" s="21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1:17" x14ac:dyDescent="0.25">
      <c r="A162" s="4"/>
      <c r="C162" s="6"/>
      <c r="D162" s="6"/>
      <c r="E162" s="6"/>
      <c r="F162" s="11"/>
      <c r="G162" s="21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1:17" x14ac:dyDescent="0.25">
      <c r="A163" s="4"/>
      <c r="C163" s="6"/>
      <c r="D163" s="6"/>
      <c r="E163" s="6"/>
      <c r="F163" s="11"/>
      <c r="G163" s="21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1:17" x14ac:dyDescent="0.25">
      <c r="A164" s="4"/>
      <c r="C164" s="6"/>
      <c r="D164" s="6"/>
      <c r="E164" s="6"/>
      <c r="F164" s="11"/>
      <c r="G164" s="21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1:17" x14ac:dyDescent="0.25">
      <c r="A165" s="4"/>
      <c r="C165" s="6"/>
      <c r="D165" s="6"/>
      <c r="E165" s="6"/>
      <c r="F165" s="11"/>
      <c r="G165" s="21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1:17" x14ac:dyDescent="0.25">
      <c r="A166" s="4"/>
      <c r="C166" s="6"/>
      <c r="D166" s="6"/>
      <c r="E166" s="6"/>
      <c r="F166" s="11"/>
      <c r="G166" s="21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1:17" x14ac:dyDescent="0.25">
      <c r="A167" s="4"/>
      <c r="C167" s="6"/>
      <c r="D167" s="6"/>
      <c r="E167" s="6"/>
      <c r="F167" s="11"/>
      <c r="G167" s="21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1:17" x14ac:dyDescent="0.25">
      <c r="A168" s="4"/>
      <c r="C168" s="6"/>
      <c r="D168" s="6"/>
      <c r="E168" s="6"/>
      <c r="F168" s="11"/>
      <c r="G168" s="21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1:17" x14ac:dyDescent="0.25">
      <c r="A169" s="4"/>
      <c r="C169" s="6"/>
      <c r="D169" s="6"/>
      <c r="E169" s="6"/>
      <c r="F169" s="11"/>
      <c r="G169" s="21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1:17" x14ac:dyDescent="0.25">
      <c r="A170" s="4"/>
      <c r="C170" s="6"/>
      <c r="D170" s="6"/>
      <c r="E170" s="6"/>
      <c r="F170" s="11"/>
      <c r="G170" s="21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1:17" x14ac:dyDescent="0.25">
      <c r="A171" s="4"/>
      <c r="C171" s="6"/>
      <c r="D171" s="6"/>
      <c r="E171" s="6"/>
      <c r="F171" s="11"/>
      <c r="G171" s="21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1:17" x14ac:dyDescent="0.25">
      <c r="A172" s="4"/>
      <c r="C172" s="6"/>
      <c r="D172" s="6"/>
      <c r="E172" s="6"/>
      <c r="F172" s="11"/>
      <c r="G172" s="21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1:17" x14ac:dyDescent="0.25">
      <c r="A173" s="4"/>
      <c r="C173" s="6"/>
      <c r="D173" s="6"/>
      <c r="E173" s="6"/>
      <c r="F173" s="11"/>
      <c r="G173" s="21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1:17" x14ac:dyDescent="0.25">
      <c r="A174" s="4"/>
      <c r="C174" s="6"/>
      <c r="D174" s="6"/>
      <c r="E174" s="6"/>
      <c r="F174" s="11"/>
      <c r="G174" s="21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1:17" x14ac:dyDescent="0.25">
      <c r="A175" s="4"/>
      <c r="C175" s="6"/>
      <c r="D175" s="6"/>
      <c r="E175" s="6"/>
      <c r="F175" s="11"/>
      <c r="G175" s="21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1:17" x14ac:dyDescent="0.25">
      <c r="A176" s="4"/>
      <c r="C176" s="6"/>
      <c r="D176" s="6"/>
      <c r="E176" s="6"/>
      <c r="F176" s="11"/>
      <c r="G176" s="21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1:17" x14ac:dyDescent="0.25">
      <c r="A177" s="4"/>
      <c r="C177" s="6"/>
      <c r="D177" s="6"/>
      <c r="E177" s="6"/>
      <c r="F177" s="11"/>
      <c r="G177" s="21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1:17" x14ac:dyDescent="0.25">
      <c r="A178" s="4"/>
      <c r="C178" s="6"/>
      <c r="D178" s="6"/>
      <c r="E178" s="6"/>
      <c r="F178" s="11"/>
      <c r="G178" s="21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1:17" x14ac:dyDescent="0.25">
      <c r="A179" s="4"/>
      <c r="C179" s="6"/>
      <c r="D179" s="6"/>
      <c r="E179" s="6"/>
      <c r="F179" s="11"/>
      <c r="G179" s="21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1:17" x14ac:dyDescent="0.25">
      <c r="A180" s="4"/>
      <c r="C180" s="6"/>
      <c r="D180" s="6"/>
      <c r="E180" s="6"/>
      <c r="F180" s="11"/>
      <c r="G180" s="21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1:17" x14ac:dyDescent="0.25">
      <c r="A181" s="4"/>
      <c r="C181" s="6"/>
      <c r="D181" s="6"/>
      <c r="E181" s="6"/>
      <c r="F181" s="11"/>
      <c r="G181" s="21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1:17" x14ac:dyDescent="0.25">
      <c r="A182" s="4"/>
      <c r="C182" s="6"/>
      <c r="D182" s="6"/>
      <c r="E182" s="6"/>
      <c r="F182" s="11"/>
      <c r="G182" s="21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1:17" x14ac:dyDescent="0.25">
      <c r="A183" s="4"/>
      <c r="C183" s="6"/>
      <c r="D183" s="6"/>
      <c r="E183" s="6"/>
      <c r="F183" s="11"/>
      <c r="G183" s="21"/>
      <c r="H183" s="6"/>
      <c r="I183" s="6"/>
      <c r="J183" s="6"/>
      <c r="K183" s="6"/>
      <c r="L183" s="6"/>
      <c r="M183" s="6"/>
      <c r="N183" s="6"/>
      <c r="O183" s="6"/>
      <c r="P183" s="6"/>
      <c r="Q183" s="6"/>
    </row>
    <row r="184" spans="1:17" x14ac:dyDescent="0.25">
      <c r="A184" s="4"/>
      <c r="C184" s="6"/>
      <c r="D184" s="6"/>
      <c r="E184" s="6"/>
      <c r="F184" s="11"/>
      <c r="G184" s="21"/>
      <c r="H184" s="6"/>
      <c r="I184" s="6"/>
      <c r="J184" s="6"/>
      <c r="K184" s="6"/>
      <c r="L184" s="6"/>
      <c r="M184" s="6"/>
      <c r="N184" s="6"/>
      <c r="O184" s="6"/>
      <c r="P184" s="6"/>
      <c r="Q184" s="6"/>
    </row>
    <row r="185" spans="1:17" x14ac:dyDescent="0.25">
      <c r="A185" s="4"/>
      <c r="C185" s="6"/>
      <c r="D185" s="6"/>
      <c r="E185" s="6"/>
      <c r="F185" s="11"/>
      <c r="G185" s="21"/>
      <c r="H185" s="6"/>
      <c r="I185" s="6"/>
      <c r="J185" s="6"/>
      <c r="K185" s="6"/>
      <c r="L185" s="6"/>
      <c r="M185" s="6"/>
      <c r="N185" s="6"/>
      <c r="O185" s="6"/>
      <c r="P185" s="6"/>
      <c r="Q185" s="6"/>
    </row>
    <row r="186" spans="1:17" x14ac:dyDescent="0.25">
      <c r="A186" s="4"/>
      <c r="C186" s="6"/>
      <c r="D186" s="6"/>
      <c r="E186" s="6"/>
      <c r="F186" s="11"/>
      <c r="G186" s="21"/>
      <c r="H186" s="6"/>
      <c r="I186" s="6"/>
      <c r="J186" s="6"/>
      <c r="K186" s="6"/>
      <c r="L186" s="6"/>
      <c r="M186" s="6"/>
      <c r="N186" s="6"/>
      <c r="O186" s="6"/>
      <c r="P186" s="6"/>
      <c r="Q186" s="6"/>
    </row>
    <row r="187" spans="1:17" x14ac:dyDescent="0.25">
      <c r="A187" s="4"/>
      <c r="C187" s="6"/>
      <c r="D187" s="6"/>
      <c r="E187" s="6"/>
      <c r="F187" s="11"/>
      <c r="G187" s="21"/>
      <c r="H187" s="6"/>
      <c r="I187" s="6"/>
      <c r="J187" s="6"/>
      <c r="K187" s="6"/>
      <c r="L187" s="6"/>
      <c r="M187" s="6"/>
      <c r="N187" s="6"/>
      <c r="O187" s="6"/>
      <c r="P187" s="6"/>
      <c r="Q187" s="6"/>
    </row>
    <row r="188" spans="1:17" x14ac:dyDescent="0.25">
      <c r="A188" s="4"/>
      <c r="C188" s="6"/>
      <c r="D188" s="6"/>
      <c r="E188" s="6"/>
      <c r="F188" s="11"/>
      <c r="G188" s="21"/>
      <c r="H188" s="6"/>
      <c r="I188" s="6"/>
      <c r="J188" s="6"/>
      <c r="K188" s="6"/>
      <c r="L188" s="6"/>
      <c r="M188" s="6"/>
      <c r="N188" s="6"/>
      <c r="O188" s="6"/>
      <c r="P188" s="6"/>
      <c r="Q188" s="6"/>
    </row>
    <row r="189" spans="1:17" x14ac:dyDescent="0.25">
      <c r="A189" s="4"/>
      <c r="C189" s="6"/>
      <c r="D189" s="6"/>
      <c r="E189" s="6"/>
      <c r="F189" s="11"/>
      <c r="G189" s="21"/>
      <c r="H189" s="6"/>
      <c r="I189" s="6"/>
      <c r="J189" s="6"/>
      <c r="K189" s="6"/>
      <c r="L189" s="6"/>
      <c r="M189" s="6"/>
      <c r="N189" s="6"/>
      <c r="O189" s="6"/>
      <c r="P189" s="6"/>
      <c r="Q189" s="6"/>
    </row>
    <row r="190" spans="1:17" x14ac:dyDescent="0.25">
      <c r="A190" s="3"/>
      <c r="C190" s="6"/>
      <c r="D190" s="6"/>
      <c r="E190" s="6"/>
      <c r="F190" s="11"/>
      <c r="G190" s="21"/>
      <c r="H190" s="6"/>
      <c r="I190" s="6"/>
      <c r="J190" s="6"/>
      <c r="K190" s="6"/>
      <c r="L190" s="6"/>
      <c r="M190" s="6"/>
      <c r="N190" s="6"/>
      <c r="O190" s="6"/>
      <c r="P190" s="6"/>
      <c r="Q190" s="6"/>
    </row>
    <row r="191" spans="1:17" x14ac:dyDescent="0.25">
      <c r="A191" s="3"/>
      <c r="C191" s="6"/>
      <c r="D191" s="6"/>
      <c r="E191" s="6"/>
      <c r="F191" s="6"/>
      <c r="G191" s="21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2" spans="1:17" x14ac:dyDescent="0.25">
      <c r="A192" s="3"/>
      <c r="C192" s="6"/>
      <c r="D192" s="6"/>
      <c r="E192" s="6"/>
      <c r="F192" s="11"/>
      <c r="G192" s="21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spans="1:17" x14ac:dyDescent="0.25">
      <c r="A193" s="3"/>
      <c r="C193" s="6"/>
      <c r="D193" s="6"/>
      <c r="E193" s="6"/>
      <c r="F193" s="6"/>
      <c r="G193" s="21"/>
      <c r="H193" s="6"/>
      <c r="I193" s="6"/>
      <c r="J193" s="6"/>
      <c r="K193" s="6"/>
      <c r="L193" s="6"/>
      <c r="M193" s="6"/>
      <c r="N193" s="6"/>
      <c r="O193" s="6"/>
      <c r="P193" s="6"/>
      <c r="Q193" s="6"/>
    </row>
    <row r="194" spans="1:17" x14ac:dyDescent="0.25">
      <c r="A194" s="3"/>
      <c r="C194" s="6"/>
      <c r="D194" s="6"/>
      <c r="E194" s="6"/>
      <c r="F194" s="6"/>
      <c r="G194" s="21"/>
      <c r="H194" s="6"/>
      <c r="I194" s="6"/>
      <c r="J194" s="6"/>
      <c r="K194" s="6"/>
      <c r="L194" s="6"/>
      <c r="M194" s="6"/>
      <c r="N194" s="6"/>
      <c r="O194" s="6"/>
      <c r="P194" s="6"/>
      <c r="Q194" s="6"/>
    </row>
    <row r="195" spans="1:17" x14ac:dyDescent="0.25">
      <c r="A195" s="3"/>
      <c r="C195" s="6"/>
      <c r="D195" s="6"/>
      <c r="E195" s="6"/>
      <c r="F195" s="6"/>
      <c r="G195" s="21"/>
      <c r="H195" s="6"/>
      <c r="I195" s="6"/>
      <c r="J195" s="6"/>
      <c r="K195" s="6"/>
      <c r="L195" s="6"/>
      <c r="M195" s="6"/>
      <c r="N195" s="6"/>
      <c r="O195" s="6"/>
      <c r="P195" s="6"/>
      <c r="Q195" s="6"/>
    </row>
    <row r="196" spans="1:17" x14ac:dyDescent="0.25">
      <c r="A196" s="3"/>
      <c r="C196" s="6"/>
      <c r="D196" s="6"/>
      <c r="E196" s="6"/>
      <c r="F196" s="6"/>
      <c r="G196" s="21"/>
      <c r="H196" s="6"/>
      <c r="I196" s="6"/>
      <c r="J196" s="6"/>
      <c r="K196" s="6"/>
      <c r="L196" s="6"/>
      <c r="M196" s="6"/>
      <c r="N196" s="6"/>
      <c r="O196" s="6"/>
      <c r="P196" s="6"/>
      <c r="Q196" s="6"/>
    </row>
    <row r="197" spans="1:17" x14ac:dyDescent="0.25">
      <c r="A197" s="3"/>
      <c r="C197" s="6"/>
      <c r="D197" s="6"/>
      <c r="E197" s="6"/>
      <c r="F197" s="6"/>
      <c r="G197" s="21"/>
      <c r="H197" s="6"/>
      <c r="I197" s="6"/>
      <c r="J197" s="6"/>
      <c r="K197" s="6"/>
      <c r="L197" s="6"/>
      <c r="M197" s="6"/>
      <c r="N197" s="6"/>
      <c r="O197" s="6"/>
      <c r="P197" s="6"/>
      <c r="Q197" s="6"/>
    </row>
    <row r="198" spans="1:17" x14ac:dyDescent="0.25">
      <c r="A198" s="3"/>
      <c r="C198" s="6"/>
      <c r="D198" s="6"/>
      <c r="E198" s="6"/>
      <c r="F198" s="6"/>
      <c r="G198" s="21"/>
      <c r="H198" s="6"/>
      <c r="I198" s="6"/>
      <c r="J198" s="6"/>
      <c r="K198" s="6"/>
      <c r="L198" s="6"/>
      <c r="M198" s="6"/>
      <c r="N198" s="6"/>
      <c r="O198" s="6"/>
      <c r="P198" s="6"/>
      <c r="Q198" s="6"/>
    </row>
    <row r="199" spans="1:17" x14ac:dyDescent="0.25">
      <c r="A199" s="3"/>
      <c r="C199" s="6"/>
      <c r="D199" s="6"/>
      <c r="E199" s="6"/>
      <c r="F199" s="6"/>
      <c r="G199" s="21"/>
      <c r="H199" s="6"/>
      <c r="I199" s="6"/>
      <c r="J199" s="6"/>
      <c r="K199" s="6"/>
      <c r="L199" s="6"/>
      <c r="M199" s="6"/>
      <c r="N199" s="6"/>
      <c r="O199" s="6"/>
      <c r="P199" s="6"/>
      <c r="Q199" s="6"/>
    </row>
    <row r="200" spans="1:17" x14ac:dyDescent="0.25">
      <c r="A200" s="3"/>
      <c r="C200" s="6"/>
      <c r="D200" s="6"/>
      <c r="E200" s="6"/>
      <c r="F200" s="6"/>
      <c r="G200" s="21"/>
      <c r="H200" s="6"/>
      <c r="I200" s="6"/>
      <c r="J200" s="6"/>
      <c r="K200" s="6"/>
      <c r="L200" s="6"/>
      <c r="M200" s="6"/>
      <c r="N200" s="6"/>
      <c r="O200" s="6"/>
      <c r="P200" s="6"/>
      <c r="Q200" s="6"/>
    </row>
    <row r="201" spans="1:17" x14ac:dyDescent="0.25">
      <c r="A201" s="3"/>
      <c r="C201" s="6"/>
      <c r="D201" s="6"/>
      <c r="E201" s="6"/>
      <c r="F201" s="6"/>
      <c r="G201" s="21"/>
      <c r="H201" s="6"/>
      <c r="I201" s="6"/>
      <c r="J201" s="6"/>
      <c r="K201" s="6"/>
      <c r="L201" s="6"/>
      <c r="M201" s="6"/>
      <c r="N201" s="6"/>
      <c r="O201" s="6"/>
      <c r="P201" s="6"/>
      <c r="Q201" s="6"/>
    </row>
    <row r="202" spans="1:17" x14ac:dyDescent="0.25">
      <c r="A202" s="3"/>
      <c r="C202" s="6"/>
      <c r="D202" s="6"/>
      <c r="E202" s="6"/>
      <c r="F202" s="6"/>
      <c r="G202" s="21"/>
      <c r="H202" s="6"/>
      <c r="I202" s="6"/>
      <c r="J202" s="6"/>
      <c r="K202" s="6"/>
      <c r="L202" s="6"/>
      <c r="M202" s="6"/>
      <c r="N202" s="6"/>
      <c r="O202" s="6"/>
      <c r="P202" s="6"/>
      <c r="Q202" s="6"/>
    </row>
    <row r="203" spans="1:17" x14ac:dyDescent="0.25">
      <c r="A203" s="3"/>
      <c r="C203" s="6"/>
      <c r="D203" s="6"/>
      <c r="E203" s="6"/>
      <c r="F203" s="6"/>
      <c r="G203" s="21"/>
      <c r="H203" s="6"/>
      <c r="I203" s="6"/>
      <c r="J203" s="6"/>
      <c r="K203" s="6"/>
      <c r="L203" s="6"/>
      <c r="M203" s="6"/>
      <c r="N203" s="6"/>
      <c r="O203" s="6"/>
      <c r="P203" s="6"/>
      <c r="Q203" s="6"/>
    </row>
    <row r="204" spans="1:17" x14ac:dyDescent="0.25">
      <c r="A204" s="3"/>
      <c r="C204" s="6"/>
      <c r="D204" s="6"/>
      <c r="E204" s="6"/>
      <c r="F204" s="6"/>
      <c r="G204" s="21"/>
      <c r="H204" s="6"/>
      <c r="I204" s="6"/>
      <c r="J204" s="6"/>
      <c r="K204" s="6"/>
      <c r="L204" s="6"/>
      <c r="M204" s="6"/>
      <c r="N204" s="6"/>
      <c r="O204" s="6"/>
      <c r="P204" s="6"/>
      <c r="Q204" s="6"/>
    </row>
    <row r="205" spans="1:17" x14ac:dyDescent="0.25">
      <c r="A205" s="3"/>
      <c r="C205" s="6"/>
      <c r="D205" s="6"/>
      <c r="E205" s="6"/>
      <c r="F205" s="6"/>
      <c r="G205" s="21"/>
      <c r="H205" s="6"/>
      <c r="I205" s="6"/>
      <c r="J205" s="6"/>
      <c r="K205" s="6"/>
      <c r="L205" s="6"/>
      <c r="M205" s="6"/>
      <c r="N205" s="6"/>
      <c r="O205" s="6"/>
      <c r="P205" s="6"/>
      <c r="Q205" s="6"/>
    </row>
    <row r="206" spans="1:17" x14ac:dyDescent="0.25">
      <c r="A206" s="3"/>
      <c r="C206" s="6"/>
      <c r="D206" s="6"/>
      <c r="E206" s="6"/>
      <c r="F206" s="6"/>
      <c r="G206" s="21"/>
      <c r="H206" s="6"/>
      <c r="I206" s="6"/>
      <c r="J206" s="6"/>
      <c r="K206" s="6"/>
      <c r="L206" s="6"/>
      <c r="M206" s="6"/>
      <c r="N206" s="6"/>
      <c r="O206" s="6"/>
      <c r="P206" s="6"/>
      <c r="Q206" s="6"/>
    </row>
    <row r="207" spans="1:17" x14ac:dyDescent="0.25">
      <c r="A207" s="3"/>
      <c r="C207" s="6"/>
      <c r="D207" s="6"/>
      <c r="E207" s="6"/>
      <c r="F207" s="6"/>
      <c r="G207" s="21"/>
      <c r="H207" s="6"/>
      <c r="I207" s="6"/>
      <c r="J207" s="6"/>
      <c r="K207" s="6"/>
      <c r="L207" s="6"/>
      <c r="M207" s="6"/>
      <c r="N207" s="6"/>
      <c r="O207" s="6"/>
      <c r="P207" s="6"/>
      <c r="Q207" s="6"/>
    </row>
    <row r="208" spans="1:17" x14ac:dyDescent="0.25">
      <c r="A208" s="3"/>
      <c r="C208" s="6"/>
      <c r="D208" s="6"/>
      <c r="E208" s="6"/>
      <c r="F208" s="6"/>
      <c r="G208" s="21"/>
      <c r="H208" s="6"/>
      <c r="I208" s="6"/>
      <c r="J208" s="6"/>
      <c r="K208" s="6"/>
      <c r="L208" s="6"/>
      <c r="M208" s="6"/>
      <c r="N208" s="6"/>
      <c r="O208" s="6"/>
      <c r="P208" s="6"/>
      <c r="Q208" s="6"/>
    </row>
    <row r="209" spans="1:17" x14ac:dyDescent="0.25">
      <c r="A209" s="3"/>
      <c r="C209" s="6"/>
      <c r="D209" s="6"/>
      <c r="E209" s="6"/>
      <c r="F209" s="6"/>
      <c r="G209" s="21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1:17" x14ac:dyDescent="0.25">
      <c r="A210" s="3"/>
      <c r="C210" s="6"/>
      <c r="D210" s="6"/>
      <c r="E210" s="6"/>
      <c r="F210" s="6"/>
      <c r="G210" s="21"/>
      <c r="H210" s="6"/>
      <c r="I210" s="6"/>
      <c r="J210" s="6"/>
      <c r="K210" s="6"/>
      <c r="L210" s="6"/>
      <c r="M210" s="6"/>
      <c r="N210" s="6"/>
      <c r="O210" s="6"/>
      <c r="P210" s="6"/>
      <c r="Q210" s="6"/>
    </row>
    <row r="211" spans="1:17" x14ac:dyDescent="0.25">
      <c r="A211" s="3"/>
      <c r="C211" s="6"/>
      <c r="D211" s="6"/>
      <c r="E211" s="6"/>
      <c r="F211" s="6"/>
      <c r="G211" s="21"/>
      <c r="H211" s="6"/>
      <c r="I211" s="6"/>
      <c r="J211" s="6"/>
      <c r="K211" s="6"/>
      <c r="L211" s="6"/>
      <c r="M211" s="6"/>
      <c r="N211" s="6"/>
      <c r="O211" s="6"/>
      <c r="P211" s="6"/>
      <c r="Q211" s="6"/>
    </row>
    <row r="212" spans="1:17" x14ac:dyDescent="0.25">
      <c r="A212" s="3"/>
      <c r="C212" s="6"/>
      <c r="D212" s="6"/>
      <c r="E212" s="6"/>
      <c r="F212" s="6"/>
      <c r="G212" s="21"/>
      <c r="H212" s="6"/>
      <c r="I212" s="6"/>
      <c r="J212" s="6"/>
      <c r="K212" s="6"/>
      <c r="L212" s="6"/>
      <c r="M212" s="6"/>
      <c r="N212" s="6"/>
      <c r="O212" s="6"/>
      <c r="P212" s="6"/>
      <c r="Q212" s="6"/>
    </row>
    <row r="213" spans="1:17" x14ac:dyDescent="0.25">
      <c r="A213" s="3"/>
      <c r="C213" s="6"/>
      <c r="D213" s="6"/>
      <c r="E213" s="6"/>
      <c r="F213" s="6"/>
      <c r="G213" s="21"/>
      <c r="H213" s="6"/>
      <c r="I213" s="6"/>
      <c r="J213" s="6"/>
      <c r="K213" s="6"/>
      <c r="L213" s="6"/>
      <c r="M213" s="6"/>
      <c r="N213" s="6"/>
      <c r="O213" s="6"/>
      <c r="P213" s="6"/>
      <c r="Q213" s="6"/>
    </row>
    <row r="214" spans="1:17" x14ac:dyDescent="0.25">
      <c r="A214" s="3"/>
      <c r="C214" s="6"/>
      <c r="D214" s="6"/>
      <c r="E214" s="6"/>
      <c r="F214" s="6"/>
      <c r="G214" s="21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5" spans="1:17" x14ac:dyDescent="0.25">
      <c r="A215" s="3"/>
      <c r="C215" s="6"/>
      <c r="D215" s="6"/>
      <c r="E215" s="6"/>
      <c r="F215" s="6"/>
      <c r="G215" s="21"/>
      <c r="H215" s="6"/>
      <c r="I215" s="6"/>
      <c r="J215" s="6"/>
      <c r="K215" s="6"/>
      <c r="L215" s="6"/>
      <c r="M215" s="6"/>
      <c r="N215" s="6"/>
      <c r="O215" s="6"/>
      <c r="P215" s="6"/>
      <c r="Q215" s="6"/>
    </row>
    <row r="216" spans="1:17" x14ac:dyDescent="0.25">
      <c r="A216" s="3"/>
      <c r="C216" s="6"/>
      <c r="D216" s="6"/>
      <c r="E216" s="6"/>
      <c r="F216" s="6"/>
      <c r="G216" s="21"/>
      <c r="H216" s="6"/>
      <c r="I216" s="6"/>
      <c r="J216" s="6"/>
      <c r="K216" s="6"/>
      <c r="L216" s="6"/>
      <c r="M216" s="6"/>
      <c r="N216" s="6"/>
      <c r="O216" s="6"/>
      <c r="P216" s="6"/>
      <c r="Q216" s="6"/>
    </row>
    <row r="217" spans="1:17" x14ac:dyDescent="0.25">
      <c r="A217" s="3"/>
      <c r="C217" s="6"/>
      <c r="D217" s="6"/>
      <c r="E217" s="6"/>
      <c r="F217" s="6"/>
      <c r="G217" s="21"/>
      <c r="H217" s="6"/>
      <c r="I217" s="6"/>
      <c r="J217" s="6"/>
      <c r="K217" s="6"/>
      <c r="L217" s="6"/>
      <c r="M217" s="6"/>
      <c r="N217" s="6"/>
      <c r="O217" s="6"/>
      <c r="P217" s="6"/>
      <c r="Q217" s="6"/>
    </row>
    <row r="218" spans="1:17" x14ac:dyDescent="0.25">
      <c r="A218" s="3"/>
      <c r="C218" s="6"/>
      <c r="D218" s="6"/>
      <c r="E218" s="6"/>
      <c r="F218" s="6"/>
      <c r="G218" s="21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1:17" x14ac:dyDescent="0.25">
      <c r="A219" s="3"/>
      <c r="C219" s="6"/>
      <c r="D219" s="6"/>
      <c r="E219" s="6"/>
      <c r="F219" s="6"/>
      <c r="G219" s="21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spans="1:17" x14ac:dyDescent="0.25">
      <c r="A220" s="3"/>
      <c r="C220" s="6"/>
      <c r="D220" s="6"/>
      <c r="E220" s="6"/>
      <c r="F220" s="6"/>
      <c r="G220" s="21"/>
      <c r="H220" s="6"/>
      <c r="I220" s="6"/>
      <c r="J220" s="6"/>
      <c r="K220" s="6"/>
      <c r="L220" s="6"/>
      <c r="M220" s="6"/>
      <c r="N220" s="6"/>
      <c r="O220" s="6"/>
      <c r="P220" s="6"/>
      <c r="Q220" s="6"/>
    </row>
    <row r="221" spans="1:17" x14ac:dyDescent="0.25">
      <c r="A221" s="3"/>
      <c r="C221" s="6"/>
      <c r="D221" s="6"/>
      <c r="E221" s="6"/>
      <c r="F221" s="6"/>
      <c r="G221" s="21"/>
      <c r="H221" s="6"/>
      <c r="I221" s="6"/>
      <c r="J221" s="6"/>
      <c r="K221" s="6"/>
      <c r="L221" s="6"/>
      <c r="M221" s="6"/>
      <c r="N221" s="6"/>
      <c r="O221" s="6"/>
      <c r="P221" s="6"/>
      <c r="Q221" s="6"/>
    </row>
    <row r="222" spans="1:17" x14ac:dyDescent="0.25">
      <c r="A222" s="3"/>
      <c r="C222" s="6"/>
      <c r="D222" s="6"/>
      <c r="E222" s="6"/>
      <c r="F222" s="6"/>
      <c r="G222" s="21"/>
      <c r="H222" s="6"/>
      <c r="I222" s="6"/>
      <c r="J222" s="6"/>
      <c r="K222" s="6"/>
      <c r="L222" s="6"/>
      <c r="M222" s="6"/>
      <c r="N222" s="6"/>
      <c r="O222" s="6"/>
      <c r="P222" s="6"/>
      <c r="Q222" s="6"/>
    </row>
    <row r="223" spans="1:17" x14ac:dyDescent="0.25">
      <c r="A223" s="3"/>
      <c r="C223" s="6"/>
      <c r="D223" s="6"/>
      <c r="E223" s="6"/>
      <c r="F223" s="6"/>
      <c r="G223" s="21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24" spans="1:17" x14ac:dyDescent="0.25">
      <c r="A224" s="3"/>
      <c r="C224" s="6"/>
      <c r="D224" s="6"/>
      <c r="E224" s="6"/>
      <c r="F224" s="6"/>
      <c r="G224" s="21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25" spans="1:17" x14ac:dyDescent="0.25">
      <c r="A225" s="3"/>
      <c r="C225" s="6"/>
      <c r="D225" s="6"/>
      <c r="E225" s="6"/>
      <c r="F225" s="6"/>
      <c r="G225" s="21"/>
      <c r="H225" s="6"/>
      <c r="I225" s="6"/>
      <c r="J225" s="6"/>
      <c r="K225" s="6"/>
      <c r="L225" s="6"/>
      <c r="M225" s="6"/>
      <c r="N225" s="6"/>
      <c r="O225" s="6"/>
      <c r="P225" s="6"/>
      <c r="Q225" s="6"/>
    </row>
    <row r="226" spans="1:17" x14ac:dyDescent="0.25">
      <c r="A226" s="3"/>
      <c r="C226" s="6"/>
      <c r="D226" s="6"/>
      <c r="E226" s="6"/>
      <c r="F226" s="6"/>
      <c r="G226" s="21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spans="1:17" x14ac:dyDescent="0.25">
      <c r="A227" s="3"/>
      <c r="C227" s="6"/>
      <c r="D227" s="6"/>
      <c r="E227" s="6"/>
      <c r="F227" s="6"/>
      <c r="G227" s="21"/>
      <c r="H227" s="6"/>
      <c r="I227" s="6"/>
      <c r="J227" s="6"/>
      <c r="K227" s="6"/>
      <c r="L227" s="6"/>
      <c r="M227" s="6"/>
      <c r="N227" s="6"/>
      <c r="O227" s="6"/>
      <c r="P227" s="6"/>
      <c r="Q227" s="6"/>
    </row>
    <row r="228" spans="1:17" x14ac:dyDescent="0.25">
      <c r="A228" s="3"/>
      <c r="C228" s="6"/>
      <c r="D228" s="6"/>
      <c r="E228" s="6"/>
      <c r="F228" s="6"/>
      <c r="G228" s="21"/>
      <c r="H228" s="6"/>
      <c r="I228" s="6"/>
      <c r="J228" s="6"/>
      <c r="K228" s="6"/>
      <c r="L228" s="6"/>
      <c r="M228" s="6"/>
      <c r="N228" s="6"/>
      <c r="O228" s="6"/>
      <c r="P228" s="6"/>
      <c r="Q228" s="6"/>
    </row>
    <row r="229" spans="1:17" x14ac:dyDescent="0.25">
      <c r="A229" s="3"/>
      <c r="C229" s="6"/>
      <c r="D229" s="6"/>
      <c r="E229" s="6"/>
      <c r="F229" s="6"/>
      <c r="G229" s="21"/>
      <c r="H229" s="6"/>
      <c r="I229" s="6"/>
      <c r="J229" s="6"/>
      <c r="K229" s="6"/>
      <c r="L229" s="6"/>
      <c r="M229" s="6"/>
      <c r="N229" s="6"/>
      <c r="O229" s="6"/>
      <c r="P229" s="6"/>
      <c r="Q229" s="6"/>
    </row>
    <row r="230" spans="1:17" x14ac:dyDescent="0.25">
      <c r="A230" s="3"/>
      <c r="C230" s="6"/>
      <c r="D230" s="6"/>
      <c r="E230" s="6"/>
      <c r="F230" s="6"/>
      <c r="G230" s="21"/>
      <c r="H230" s="6"/>
      <c r="I230" s="6"/>
      <c r="J230" s="6"/>
      <c r="K230" s="6"/>
      <c r="L230" s="6"/>
      <c r="M230" s="6"/>
      <c r="N230" s="6"/>
      <c r="O230" s="6"/>
      <c r="P230" s="6"/>
      <c r="Q230" s="6"/>
    </row>
    <row r="231" spans="1:17" x14ac:dyDescent="0.25">
      <c r="A231" s="3"/>
      <c r="C231" s="6"/>
      <c r="D231" s="6"/>
      <c r="E231" s="6"/>
      <c r="F231" s="6"/>
      <c r="G231" s="21"/>
      <c r="H231" s="6"/>
      <c r="I231" s="6"/>
      <c r="J231" s="6"/>
      <c r="K231" s="6"/>
      <c r="L231" s="6"/>
      <c r="M231" s="6"/>
      <c r="N231" s="6"/>
      <c r="O231" s="6"/>
      <c r="P231" s="6"/>
      <c r="Q231" s="6"/>
    </row>
    <row r="232" spans="1:17" x14ac:dyDescent="0.25">
      <c r="A232" s="3"/>
      <c r="C232" s="6"/>
      <c r="D232" s="6"/>
      <c r="E232" s="6"/>
      <c r="F232" s="6"/>
      <c r="G232" s="21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spans="1:17" x14ac:dyDescent="0.25">
      <c r="A233" s="3"/>
      <c r="C233" s="6"/>
      <c r="D233" s="6"/>
      <c r="E233" s="6"/>
      <c r="F233" s="6"/>
      <c r="G233" s="21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spans="1:17" x14ac:dyDescent="0.25">
      <c r="A234" s="3"/>
      <c r="C234" s="6"/>
      <c r="D234" s="6"/>
      <c r="E234" s="6"/>
      <c r="F234" s="6"/>
      <c r="G234" s="21"/>
      <c r="H234" s="6"/>
      <c r="I234" s="6"/>
      <c r="J234" s="6"/>
      <c r="K234" s="6"/>
      <c r="L234" s="6"/>
      <c r="M234" s="6"/>
      <c r="N234" s="6"/>
      <c r="O234" s="6"/>
      <c r="P234" s="6"/>
      <c r="Q234" s="6"/>
    </row>
    <row r="235" spans="1:17" x14ac:dyDescent="0.25">
      <c r="A235" s="3"/>
      <c r="C235" s="6"/>
      <c r="D235" s="6"/>
      <c r="E235" s="6"/>
      <c r="F235" s="6"/>
      <c r="G235" s="21"/>
      <c r="H235" s="6"/>
      <c r="I235" s="6"/>
      <c r="J235" s="6"/>
      <c r="K235" s="6"/>
      <c r="L235" s="6"/>
      <c r="M235" s="6"/>
      <c r="N235" s="6"/>
      <c r="O235" s="6"/>
      <c r="P235" s="6"/>
      <c r="Q235" s="6"/>
    </row>
    <row r="236" spans="1:17" x14ac:dyDescent="0.25">
      <c r="A236" s="3"/>
      <c r="C236" s="6"/>
      <c r="D236" s="6"/>
      <c r="E236" s="6"/>
      <c r="F236" s="6"/>
      <c r="G236" s="21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spans="1:17" x14ac:dyDescent="0.25">
      <c r="A237" s="3"/>
      <c r="C237" s="6"/>
      <c r="D237" s="6"/>
      <c r="E237" s="6"/>
      <c r="F237" s="6"/>
      <c r="G237" s="21"/>
      <c r="H237" s="6"/>
      <c r="I237" s="6"/>
      <c r="J237" s="6"/>
      <c r="K237" s="6"/>
      <c r="L237" s="6"/>
      <c r="M237" s="6"/>
      <c r="N237" s="6"/>
      <c r="O237" s="6"/>
      <c r="P237" s="6"/>
      <c r="Q237" s="6"/>
    </row>
    <row r="238" spans="1:17" x14ac:dyDescent="0.25">
      <c r="A238" s="3"/>
      <c r="C238" s="6"/>
      <c r="D238" s="6"/>
      <c r="E238" s="6"/>
      <c r="F238" s="6"/>
      <c r="G238" s="21"/>
      <c r="H238" s="6"/>
      <c r="I238" s="6"/>
      <c r="J238" s="6"/>
      <c r="K238" s="6"/>
      <c r="L238" s="6"/>
      <c r="M238" s="6"/>
      <c r="N238" s="6"/>
      <c r="O238" s="6"/>
      <c r="P238" s="6"/>
      <c r="Q238" s="6"/>
    </row>
    <row r="239" spans="1:17" x14ac:dyDescent="0.25">
      <c r="A239" s="3"/>
      <c r="C239" s="6"/>
      <c r="D239" s="6"/>
      <c r="E239" s="6"/>
      <c r="F239" s="6"/>
      <c r="G239" s="21"/>
      <c r="H239" s="6"/>
      <c r="I239" s="6"/>
      <c r="J239" s="6"/>
      <c r="K239" s="6"/>
      <c r="L239" s="6"/>
      <c r="M239" s="6"/>
      <c r="N239" s="6"/>
      <c r="O239" s="6"/>
      <c r="P239" s="6"/>
      <c r="Q239" s="6"/>
    </row>
    <row r="240" spans="1:17" x14ac:dyDescent="0.25">
      <c r="A240" s="3"/>
      <c r="C240" s="6"/>
      <c r="D240" s="6"/>
      <c r="E240" s="6"/>
      <c r="F240" s="6"/>
      <c r="G240" s="21"/>
      <c r="H240" s="6"/>
      <c r="I240" s="6"/>
      <c r="J240" s="6"/>
      <c r="K240" s="6"/>
      <c r="L240" s="6"/>
      <c r="M240" s="6"/>
      <c r="N240" s="6"/>
      <c r="O240" s="6"/>
      <c r="P240" s="6"/>
      <c r="Q240" s="6"/>
    </row>
    <row r="241" spans="1:17" x14ac:dyDescent="0.25">
      <c r="A241" s="3"/>
      <c r="C241" s="6"/>
      <c r="D241" s="6"/>
      <c r="E241" s="6"/>
      <c r="F241" s="6"/>
      <c r="G241" s="21"/>
      <c r="H241" s="6"/>
      <c r="I241" s="6"/>
      <c r="J241" s="6"/>
      <c r="K241" s="6"/>
      <c r="L241" s="6"/>
      <c r="M241" s="6"/>
      <c r="N241" s="6"/>
      <c r="O241" s="6"/>
      <c r="P241" s="6"/>
      <c r="Q241" s="6"/>
    </row>
    <row r="242" spans="1:17" x14ac:dyDescent="0.25">
      <c r="A242" s="3"/>
      <c r="C242" s="6"/>
      <c r="D242" s="6"/>
      <c r="E242" s="6"/>
      <c r="F242" s="6"/>
      <c r="G242" s="21"/>
      <c r="H242" s="6"/>
      <c r="I242" s="6"/>
      <c r="J242" s="6"/>
      <c r="K242" s="6"/>
      <c r="L242" s="6"/>
      <c r="M242" s="6"/>
      <c r="N242" s="6"/>
      <c r="O242" s="6"/>
      <c r="P242" s="6"/>
      <c r="Q242" s="6"/>
    </row>
    <row r="243" spans="1:17" x14ac:dyDescent="0.25">
      <c r="A243" s="3"/>
      <c r="C243" s="6"/>
      <c r="D243" s="6"/>
      <c r="E243" s="6"/>
      <c r="F243" s="6"/>
      <c r="G243" s="21"/>
      <c r="H243" s="6"/>
      <c r="I243" s="6"/>
      <c r="J243" s="6"/>
      <c r="K243" s="6"/>
      <c r="L243" s="6"/>
      <c r="M243" s="6"/>
      <c r="N243" s="6"/>
      <c r="O243" s="6"/>
      <c r="P243" s="6"/>
      <c r="Q243" s="6"/>
    </row>
    <row r="244" spans="1:17" x14ac:dyDescent="0.25">
      <c r="A244" s="3"/>
      <c r="C244" s="6"/>
      <c r="D244" s="6"/>
      <c r="E244" s="6"/>
      <c r="F244" s="6"/>
      <c r="G244" s="21"/>
      <c r="H244" s="6"/>
      <c r="I244" s="6"/>
      <c r="J244" s="6"/>
      <c r="K244" s="6"/>
      <c r="L244" s="6"/>
      <c r="M244" s="6"/>
      <c r="N244" s="6"/>
      <c r="O244" s="6"/>
      <c r="P244" s="6"/>
      <c r="Q244" s="6"/>
    </row>
    <row r="245" spans="1:17" x14ac:dyDescent="0.25">
      <c r="A245" s="3"/>
      <c r="C245" s="6"/>
      <c r="D245" s="6"/>
      <c r="E245" s="6"/>
      <c r="F245" s="6"/>
      <c r="G245" s="21"/>
      <c r="H245" s="6"/>
      <c r="I245" s="6"/>
      <c r="J245" s="6"/>
      <c r="K245" s="6"/>
      <c r="L245" s="6"/>
      <c r="M245" s="6"/>
      <c r="N245" s="6"/>
      <c r="O245" s="6"/>
      <c r="P245" s="6"/>
      <c r="Q245" s="6"/>
    </row>
    <row r="246" spans="1:17" x14ac:dyDescent="0.25">
      <c r="A246" s="3"/>
      <c r="C246" s="6"/>
      <c r="D246" s="6"/>
      <c r="E246" s="6"/>
      <c r="F246" s="6"/>
      <c r="G246" s="21"/>
      <c r="H246" s="6"/>
      <c r="I246" s="6"/>
      <c r="J246" s="6"/>
      <c r="K246" s="6"/>
      <c r="L246" s="6"/>
      <c r="M246" s="6"/>
      <c r="N246" s="6"/>
      <c r="O246" s="6"/>
      <c r="P246" s="6"/>
      <c r="Q246" s="6"/>
    </row>
    <row r="247" spans="1:17" x14ac:dyDescent="0.25">
      <c r="A247" s="3"/>
      <c r="C247" s="6"/>
      <c r="D247" s="6"/>
      <c r="E247" s="6"/>
      <c r="F247" s="6"/>
      <c r="G247" s="21"/>
      <c r="H247" s="6"/>
      <c r="I247" s="6"/>
      <c r="J247" s="6"/>
      <c r="K247" s="6"/>
      <c r="L247" s="6"/>
      <c r="M247" s="6"/>
      <c r="N247" s="6"/>
      <c r="O247" s="6"/>
      <c r="P247" s="6"/>
      <c r="Q247" s="6"/>
    </row>
    <row r="248" spans="1:17" x14ac:dyDescent="0.25">
      <c r="A248" s="3"/>
      <c r="C248" s="6"/>
      <c r="D248" s="6"/>
      <c r="E248" s="6"/>
      <c r="F248" s="6"/>
      <c r="G248" s="21"/>
      <c r="H248" s="6"/>
      <c r="I248" s="6"/>
      <c r="J248" s="6"/>
      <c r="K248" s="6"/>
      <c r="L248" s="6"/>
      <c r="M248" s="6"/>
      <c r="N248" s="6"/>
      <c r="O248" s="6"/>
      <c r="P248" s="6"/>
      <c r="Q248" s="6"/>
    </row>
    <row r="249" spans="1:17" x14ac:dyDescent="0.25">
      <c r="A249" s="3"/>
      <c r="C249" s="6"/>
      <c r="D249" s="6"/>
      <c r="E249" s="6"/>
      <c r="F249" s="6"/>
      <c r="G249" s="21"/>
      <c r="H249" s="6"/>
      <c r="I249" s="6"/>
      <c r="J249" s="6"/>
      <c r="K249" s="6"/>
      <c r="L249" s="6"/>
      <c r="M249" s="6"/>
      <c r="N249" s="6"/>
      <c r="O249" s="6"/>
      <c r="P249" s="6"/>
      <c r="Q249" s="6"/>
    </row>
    <row r="250" spans="1:17" x14ac:dyDescent="0.25">
      <c r="A250" s="3"/>
      <c r="C250" s="6"/>
      <c r="D250" s="6"/>
      <c r="E250" s="6"/>
      <c r="F250" s="6"/>
      <c r="G250" s="21"/>
      <c r="H250" s="6"/>
      <c r="I250" s="6"/>
      <c r="J250" s="6"/>
      <c r="K250" s="6"/>
      <c r="L250" s="6"/>
      <c r="M250" s="6"/>
      <c r="N250" s="6"/>
      <c r="O250" s="6"/>
      <c r="P250" s="6"/>
      <c r="Q250" s="6"/>
    </row>
    <row r="251" spans="1:17" x14ac:dyDescent="0.25">
      <c r="A251" s="3"/>
      <c r="C251" s="6"/>
      <c r="D251" s="6"/>
      <c r="E251" s="6"/>
      <c r="F251" s="6"/>
      <c r="G251" s="21"/>
      <c r="H251" s="6"/>
      <c r="I251" s="6"/>
      <c r="J251" s="6"/>
      <c r="K251" s="6"/>
      <c r="L251" s="6"/>
      <c r="M251" s="6"/>
      <c r="N251" s="6"/>
      <c r="O251" s="6"/>
      <c r="P251" s="6"/>
      <c r="Q251" s="6"/>
    </row>
    <row r="252" spans="1:17" x14ac:dyDescent="0.25">
      <c r="A252" s="3"/>
      <c r="C252" s="6"/>
      <c r="D252" s="6"/>
      <c r="E252" s="6"/>
      <c r="F252" s="6"/>
      <c r="G252" s="21"/>
      <c r="H252" s="6"/>
      <c r="I252" s="6"/>
      <c r="J252" s="6"/>
      <c r="K252" s="6"/>
      <c r="L252" s="6"/>
      <c r="M252" s="6"/>
      <c r="N252" s="6"/>
      <c r="O252" s="6"/>
      <c r="P252" s="6"/>
      <c r="Q252" s="6"/>
    </row>
    <row r="253" spans="1:17" x14ac:dyDescent="0.25">
      <c r="A253" s="3"/>
      <c r="C253" s="6"/>
      <c r="D253" s="6"/>
      <c r="E253" s="6"/>
      <c r="F253" s="6"/>
      <c r="G253" s="21"/>
      <c r="H253" s="6"/>
      <c r="I253" s="6"/>
      <c r="J253" s="6"/>
      <c r="K253" s="6"/>
      <c r="L253" s="6"/>
      <c r="M253" s="6"/>
      <c r="N253" s="6"/>
      <c r="O253" s="6"/>
      <c r="P253" s="6"/>
      <c r="Q253" s="6"/>
    </row>
    <row r="254" spans="1:17" x14ac:dyDescent="0.25">
      <c r="A254" s="3"/>
      <c r="C254" s="6"/>
      <c r="D254" s="6"/>
      <c r="E254" s="6"/>
      <c r="F254" s="6"/>
      <c r="G254" s="21"/>
      <c r="H254" s="6"/>
      <c r="I254" s="6"/>
      <c r="J254" s="6"/>
      <c r="K254" s="6"/>
      <c r="L254" s="6"/>
      <c r="M254" s="6"/>
      <c r="N254" s="6"/>
      <c r="O254" s="6"/>
      <c r="P254" s="6"/>
      <c r="Q254" s="6"/>
    </row>
    <row r="255" spans="1:17" x14ac:dyDescent="0.25">
      <c r="A255" s="3"/>
      <c r="C255" s="6"/>
      <c r="D255" s="6"/>
      <c r="E255" s="6"/>
      <c r="F255" s="6"/>
      <c r="G255" s="21"/>
      <c r="H255" s="6"/>
      <c r="I255" s="6"/>
      <c r="J255" s="6"/>
      <c r="K255" s="6"/>
      <c r="L255" s="6"/>
      <c r="M255" s="6"/>
      <c r="N255" s="6"/>
      <c r="O255" s="6"/>
      <c r="P255" s="6"/>
      <c r="Q255" s="6"/>
    </row>
    <row r="256" spans="1:17" x14ac:dyDescent="0.25">
      <c r="A256" s="3"/>
      <c r="C256" s="6"/>
      <c r="D256" s="6"/>
      <c r="E256" s="6"/>
      <c r="F256" s="6"/>
      <c r="G256" s="21"/>
      <c r="H256" s="6"/>
      <c r="I256" s="6"/>
      <c r="J256" s="6"/>
      <c r="K256" s="6"/>
      <c r="L256" s="6"/>
      <c r="M256" s="6"/>
      <c r="N256" s="6"/>
      <c r="O256" s="6"/>
      <c r="P256" s="6"/>
      <c r="Q256" s="6"/>
    </row>
    <row r="257" spans="1:17" x14ac:dyDescent="0.25">
      <c r="A257" s="3"/>
      <c r="C257" s="6"/>
      <c r="D257" s="6"/>
      <c r="E257" s="6"/>
      <c r="F257" s="6"/>
      <c r="G257" s="21"/>
      <c r="H257" s="6"/>
      <c r="I257" s="6"/>
      <c r="J257" s="6"/>
      <c r="K257" s="6"/>
      <c r="L257" s="6"/>
      <c r="M257" s="6"/>
      <c r="N257" s="6"/>
      <c r="O257" s="6"/>
      <c r="P257" s="6"/>
      <c r="Q257" s="6"/>
    </row>
    <row r="258" spans="1:17" x14ac:dyDescent="0.25">
      <c r="A258" s="3"/>
      <c r="C258" s="6"/>
      <c r="D258" s="6"/>
      <c r="E258" s="6"/>
      <c r="F258" s="6"/>
      <c r="G258" s="21"/>
      <c r="H258" s="6"/>
      <c r="I258" s="6"/>
      <c r="J258" s="6"/>
      <c r="K258" s="6"/>
      <c r="L258" s="6"/>
      <c r="M258" s="6"/>
      <c r="N258" s="6"/>
      <c r="O258" s="6"/>
      <c r="P258" s="6"/>
      <c r="Q258" s="6"/>
    </row>
    <row r="259" spans="1:17" x14ac:dyDescent="0.25">
      <c r="A259" s="3"/>
      <c r="C259" s="6"/>
      <c r="D259" s="6"/>
      <c r="E259" s="6"/>
      <c r="F259" s="6"/>
      <c r="G259" s="21"/>
      <c r="H259" s="6"/>
      <c r="I259" s="6"/>
      <c r="J259" s="6"/>
      <c r="K259" s="6"/>
      <c r="L259" s="6"/>
      <c r="M259" s="6"/>
      <c r="N259" s="6"/>
      <c r="O259" s="6"/>
      <c r="P259" s="6"/>
      <c r="Q259" s="6"/>
    </row>
    <row r="260" spans="1:17" x14ac:dyDescent="0.25">
      <c r="A260" s="3"/>
      <c r="C260" s="6"/>
      <c r="D260" s="6"/>
      <c r="E260" s="6"/>
      <c r="F260" s="6"/>
      <c r="G260" s="21"/>
      <c r="H260" s="6"/>
      <c r="I260" s="6"/>
      <c r="J260" s="6"/>
      <c r="K260" s="6"/>
      <c r="L260" s="6"/>
      <c r="M260" s="6"/>
      <c r="N260" s="6"/>
      <c r="O260" s="6"/>
      <c r="P260" s="6"/>
      <c r="Q260" s="6"/>
    </row>
    <row r="261" spans="1:17" x14ac:dyDescent="0.25">
      <c r="A261" s="3"/>
      <c r="C261" s="6"/>
      <c r="D261" s="6"/>
      <c r="E261" s="6"/>
      <c r="F261" s="6"/>
      <c r="G261" s="21"/>
      <c r="H261" s="6"/>
      <c r="I261" s="6"/>
      <c r="J261" s="6"/>
      <c r="K261" s="6"/>
      <c r="L261" s="6"/>
      <c r="M261" s="6"/>
      <c r="N261" s="6"/>
      <c r="O261" s="6"/>
      <c r="P261" s="6"/>
      <c r="Q261" s="6"/>
    </row>
    <row r="262" spans="1:17" x14ac:dyDescent="0.25">
      <c r="A262" s="3"/>
      <c r="C262" s="6"/>
      <c r="D262" s="6"/>
      <c r="E262" s="6"/>
      <c r="F262" s="6"/>
      <c r="G262" s="21"/>
      <c r="H262" s="6"/>
      <c r="I262" s="6"/>
      <c r="J262" s="6"/>
      <c r="K262" s="6"/>
      <c r="L262" s="6"/>
      <c r="M262" s="6"/>
      <c r="N262" s="6"/>
      <c r="O262" s="6"/>
      <c r="P262" s="6"/>
      <c r="Q262" s="6"/>
    </row>
    <row r="263" spans="1:17" x14ac:dyDescent="0.25">
      <c r="A263" s="3"/>
      <c r="C263" s="6"/>
      <c r="D263" s="6"/>
      <c r="E263" s="6"/>
      <c r="F263" s="6"/>
      <c r="G263" s="21"/>
      <c r="H263" s="6"/>
      <c r="I263" s="6"/>
      <c r="J263" s="6"/>
      <c r="K263" s="6"/>
      <c r="L263" s="6"/>
      <c r="M263" s="6"/>
      <c r="N263" s="6"/>
      <c r="O263" s="6"/>
      <c r="P263" s="6"/>
      <c r="Q263" s="6"/>
    </row>
    <row r="264" spans="1:17" x14ac:dyDescent="0.25">
      <c r="A264" s="3"/>
      <c r="C264" s="6"/>
      <c r="D264" s="6"/>
      <c r="E264" s="6"/>
      <c r="F264" s="6"/>
      <c r="G264" s="21"/>
      <c r="H264" s="6"/>
      <c r="I264" s="6"/>
      <c r="J264" s="6"/>
      <c r="K264" s="6"/>
      <c r="L264" s="6"/>
      <c r="M264" s="6"/>
      <c r="N264" s="6"/>
      <c r="O264" s="6"/>
      <c r="P264" s="6"/>
      <c r="Q264" s="6"/>
    </row>
    <row r="265" spans="1:17" x14ac:dyDescent="0.25">
      <c r="A265" s="3"/>
      <c r="C265" s="6"/>
      <c r="D265" s="6"/>
      <c r="E265" s="6"/>
      <c r="F265" s="6"/>
      <c r="G265" s="21"/>
      <c r="H265" s="6"/>
      <c r="I265" s="6"/>
      <c r="J265" s="6"/>
      <c r="K265" s="6"/>
      <c r="L265" s="6"/>
      <c r="M265" s="6"/>
      <c r="N265" s="6"/>
      <c r="O265" s="6"/>
      <c r="P265" s="6"/>
      <c r="Q265" s="6"/>
    </row>
    <row r="266" spans="1:17" x14ac:dyDescent="0.25">
      <c r="A266" s="3"/>
      <c r="C266" s="6"/>
      <c r="D266" s="6"/>
      <c r="E266" s="6"/>
      <c r="F266" s="6"/>
      <c r="G266" s="21"/>
      <c r="H266" s="6"/>
      <c r="I266" s="6"/>
      <c r="J266" s="6"/>
      <c r="K266" s="6"/>
      <c r="L266" s="6"/>
      <c r="M266" s="6"/>
      <c r="N266" s="6"/>
      <c r="O266" s="6"/>
      <c r="P266" s="6"/>
      <c r="Q266" s="6"/>
    </row>
    <row r="267" spans="1:17" x14ac:dyDescent="0.25">
      <c r="A267" s="3"/>
      <c r="C267" s="6"/>
      <c r="D267" s="6"/>
      <c r="E267" s="6"/>
      <c r="F267" s="6"/>
      <c r="G267" s="21"/>
      <c r="H267" s="6"/>
      <c r="I267" s="6"/>
      <c r="J267" s="6"/>
      <c r="K267" s="6"/>
      <c r="L267" s="6"/>
      <c r="M267" s="6"/>
      <c r="N267" s="6"/>
      <c r="O267" s="6"/>
      <c r="P267" s="6"/>
      <c r="Q267" s="6"/>
    </row>
    <row r="268" spans="1:17" x14ac:dyDescent="0.25">
      <c r="A268" s="3"/>
      <c r="C268" s="6"/>
      <c r="D268" s="6"/>
      <c r="E268" s="6"/>
      <c r="F268" s="6"/>
      <c r="G268" s="21"/>
      <c r="H268" s="6"/>
      <c r="I268" s="6"/>
      <c r="J268" s="6"/>
      <c r="K268" s="6"/>
      <c r="L268" s="6"/>
      <c r="M268" s="6"/>
      <c r="N268" s="6"/>
      <c r="O268" s="6"/>
      <c r="P268" s="6"/>
      <c r="Q268" s="6"/>
    </row>
    <row r="269" spans="1:17" x14ac:dyDescent="0.25">
      <c r="A269" s="3"/>
      <c r="C269" s="6"/>
      <c r="D269" s="6"/>
      <c r="E269" s="6"/>
      <c r="F269" s="6"/>
      <c r="G269" s="21"/>
      <c r="H269" s="6"/>
      <c r="I269" s="6"/>
      <c r="J269" s="6"/>
      <c r="K269" s="6"/>
      <c r="L269" s="6"/>
      <c r="M269" s="6"/>
      <c r="N269" s="6"/>
      <c r="O269" s="6"/>
      <c r="P269" s="6"/>
      <c r="Q269" s="6"/>
    </row>
    <row r="270" spans="1:17" x14ac:dyDescent="0.25">
      <c r="A270" s="3"/>
      <c r="C270" s="6"/>
      <c r="D270" s="6"/>
      <c r="E270" s="6"/>
      <c r="F270" s="6"/>
      <c r="G270" s="21"/>
      <c r="H270" s="6"/>
      <c r="I270" s="6"/>
      <c r="J270" s="6"/>
      <c r="K270" s="6"/>
      <c r="L270" s="6"/>
      <c r="M270" s="6"/>
      <c r="N270" s="6"/>
      <c r="O270" s="6"/>
      <c r="P270" s="6"/>
      <c r="Q270" s="6"/>
    </row>
    <row r="271" spans="1:17" x14ac:dyDescent="0.25">
      <c r="A271" s="3"/>
      <c r="C271" s="6"/>
      <c r="D271" s="6"/>
      <c r="E271" s="6"/>
      <c r="F271" s="6"/>
      <c r="G271" s="21"/>
      <c r="H271" s="6"/>
      <c r="I271" s="6"/>
      <c r="J271" s="6"/>
      <c r="K271" s="6"/>
      <c r="L271" s="6"/>
      <c r="M271" s="6"/>
      <c r="N271" s="6"/>
      <c r="O271" s="6"/>
      <c r="P271" s="6"/>
      <c r="Q271" s="6"/>
    </row>
    <row r="272" spans="1:17" x14ac:dyDescent="0.25">
      <c r="G272" s="21"/>
      <c r="H272" s="6"/>
    </row>
    <row r="273" spans="7:8" x14ac:dyDescent="0.25">
      <c r="G273" s="21"/>
      <c r="H273" s="6"/>
    </row>
    <row r="274" spans="7:8" x14ac:dyDescent="0.25">
      <c r="G274" s="21"/>
      <c r="H274" s="6"/>
    </row>
    <row r="275" spans="7:8" x14ac:dyDescent="0.25">
      <c r="G275" s="21"/>
      <c r="H275" s="6"/>
    </row>
    <row r="276" spans="7:8" x14ac:dyDescent="0.25">
      <c r="G276" s="21"/>
      <c r="H276" s="6"/>
    </row>
    <row r="277" spans="7:8" x14ac:dyDescent="0.25">
      <c r="G277" s="21"/>
      <c r="H277" s="6"/>
    </row>
    <row r="278" spans="7:8" x14ac:dyDescent="0.25">
      <c r="G278" s="21"/>
      <c r="H278" s="6"/>
    </row>
    <row r="279" spans="7:8" x14ac:dyDescent="0.25">
      <c r="G279" s="21"/>
      <c r="H279" s="6"/>
    </row>
    <row r="280" spans="7:8" x14ac:dyDescent="0.25">
      <c r="G280" s="21"/>
      <c r="H280" s="6"/>
    </row>
    <row r="281" spans="7:8" x14ac:dyDescent="0.25">
      <c r="G281" s="21"/>
      <c r="H281" s="6"/>
    </row>
    <row r="282" spans="7:8" x14ac:dyDescent="0.25">
      <c r="G282" s="21"/>
      <c r="H282" s="6"/>
    </row>
    <row r="283" spans="7:8" x14ac:dyDescent="0.25">
      <c r="G283" s="21"/>
      <c r="H283" s="6"/>
    </row>
    <row r="284" spans="7:8" x14ac:dyDescent="0.25">
      <c r="G284" s="21"/>
      <c r="H284" s="6"/>
    </row>
    <row r="285" spans="7:8" x14ac:dyDescent="0.25">
      <c r="G285" s="21"/>
      <c r="H285" s="6"/>
    </row>
    <row r="286" spans="7:8" x14ac:dyDescent="0.25">
      <c r="G286" s="21"/>
      <c r="H286" s="6"/>
    </row>
    <row r="287" spans="7:8" x14ac:dyDescent="0.25">
      <c r="G287" s="21"/>
      <c r="H287" s="6"/>
    </row>
    <row r="288" spans="7:8" x14ac:dyDescent="0.25">
      <c r="G288" s="21"/>
      <c r="H288" s="6"/>
    </row>
    <row r="289" spans="7:8" x14ac:dyDescent="0.25">
      <c r="G289" s="21"/>
      <c r="H289" s="6"/>
    </row>
    <row r="290" spans="7:8" x14ac:dyDescent="0.25">
      <c r="G290" s="21"/>
      <c r="H290" s="6"/>
    </row>
    <row r="291" spans="7:8" x14ac:dyDescent="0.25">
      <c r="G291" s="21"/>
      <c r="H291" s="6"/>
    </row>
    <row r="292" spans="7:8" x14ac:dyDescent="0.25">
      <c r="G292" s="21"/>
      <c r="H292" s="6"/>
    </row>
    <row r="293" spans="7:8" x14ac:dyDescent="0.25">
      <c r="G293" s="21"/>
      <c r="H293" s="6"/>
    </row>
    <row r="294" spans="7:8" x14ac:dyDescent="0.25">
      <c r="G294" s="21"/>
      <c r="H294" s="6"/>
    </row>
    <row r="295" spans="7:8" x14ac:dyDescent="0.25">
      <c r="G295" s="21"/>
      <c r="H295" s="6"/>
    </row>
    <row r="296" spans="7:8" x14ac:dyDescent="0.25">
      <c r="G296" s="21"/>
      <c r="H296" s="6"/>
    </row>
    <row r="297" spans="7:8" x14ac:dyDescent="0.25">
      <c r="G297" s="21"/>
      <c r="H297" s="6"/>
    </row>
    <row r="298" spans="7:8" x14ac:dyDescent="0.25">
      <c r="G298" s="21"/>
      <c r="H298" s="6"/>
    </row>
    <row r="299" spans="7:8" x14ac:dyDescent="0.25">
      <c r="G299" s="21"/>
      <c r="H299" s="6"/>
    </row>
    <row r="300" spans="7:8" x14ac:dyDescent="0.25">
      <c r="G300" s="21"/>
      <c r="H300" s="6"/>
    </row>
    <row r="301" spans="7:8" x14ac:dyDescent="0.25">
      <c r="G301" s="21"/>
      <c r="H301" s="6"/>
    </row>
    <row r="302" spans="7:8" x14ac:dyDescent="0.25">
      <c r="G302" s="21"/>
      <c r="H302" s="6"/>
    </row>
    <row r="303" spans="7:8" x14ac:dyDescent="0.25">
      <c r="G303" s="21"/>
      <c r="H303" s="6"/>
    </row>
    <row r="304" spans="7:8" x14ac:dyDescent="0.25">
      <c r="G304" s="21"/>
      <c r="H304" s="6"/>
    </row>
    <row r="305" spans="7:8" x14ac:dyDescent="0.25">
      <c r="G305" s="21"/>
      <c r="H305" s="6"/>
    </row>
    <row r="306" spans="7:8" x14ac:dyDescent="0.25">
      <c r="G306" s="21"/>
      <c r="H306" s="6"/>
    </row>
    <row r="307" spans="7:8" x14ac:dyDescent="0.25">
      <c r="G307" s="21"/>
      <c r="H307" s="6"/>
    </row>
    <row r="308" spans="7:8" x14ac:dyDescent="0.25">
      <c r="G308" s="21"/>
      <c r="H308" s="6"/>
    </row>
    <row r="309" spans="7:8" x14ac:dyDescent="0.25">
      <c r="G309" s="21"/>
      <c r="H309" s="6"/>
    </row>
    <row r="310" spans="7:8" x14ac:dyDescent="0.25">
      <c r="G310" s="21"/>
      <c r="H310" s="6"/>
    </row>
    <row r="311" spans="7:8" x14ac:dyDescent="0.25">
      <c r="G311" s="21"/>
      <c r="H311" s="6"/>
    </row>
    <row r="312" spans="7:8" x14ac:dyDescent="0.25">
      <c r="G312" s="21"/>
      <c r="H312" s="6"/>
    </row>
    <row r="313" spans="7:8" x14ac:dyDescent="0.25">
      <c r="G313" s="21"/>
      <c r="H313" s="6"/>
    </row>
    <row r="314" spans="7:8" x14ac:dyDescent="0.25">
      <c r="G314" s="21"/>
      <c r="H314" s="6"/>
    </row>
    <row r="315" spans="7:8" x14ac:dyDescent="0.25">
      <c r="G315" s="21"/>
      <c r="H315" s="6"/>
    </row>
    <row r="316" spans="7:8" x14ac:dyDescent="0.25">
      <c r="G316" s="21"/>
      <c r="H316" s="6"/>
    </row>
    <row r="317" spans="7:8" x14ac:dyDescent="0.25">
      <c r="G317" s="21"/>
      <c r="H317" s="6"/>
    </row>
    <row r="318" spans="7:8" x14ac:dyDescent="0.25">
      <c r="G318" s="21"/>
      <c r="H318" s="6"/>
    </row>
    <row r="319" spans="7:8" x14ac:dyDescent="0.25">
      <c r="G319" s="21"/>
      <c r="H319" s="6"/>
    </row>
    <row r="320" spans="7:8" x14ac:dyDescent="0.25">
      <c r="G320" s="21"/>
      <c r="H320" s="6"/>
    </row>
    <row r="321" spans="7:8" x14ac:dyDescent="0.25">
      <c r="G321" s="21"/>
      <c r="H321" s="6"/>
    </row>
    <row r="322" spans="7:8" x14ac:dyDescent="0.25">
      <c r="G322" s="21"/>
      <c r="H322" s="6"/>
    </row>
  </sheetData>
  <mergeCells count="1">
    <mergeCell ref="C2:D2"/>
  </mergeCells>
  <pageMargins left="0.2" right="0.2" top="0.25" bottom="0.2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791CF-19F8-4279-86F7-0E3A055C51E0}">
  <dimension ref="A1:K323"/>
  <sheetViews>
    <sheetView showGridLines="0" workbookViewId="0">
      <selection activeCell="A4" sqref="A4:G42"/>
    </sheetView>
  </sheetViews>
  <sheetFormatPr defaultRowHeight="15" x14ac:dyDescent="0.25"/>
  <cols>
    <col min="1" max="1" width="11.5703125" bestFit="1" customWidth="1"/>
    <col min="2" max="2" width="34.140625" bestFit="1" customWidth="1"/>
    <col min="3" max="3" width="11.7109375" bestFit="1" customWidth="1"/>
    <col min="4" max="4" width="10.140625" bestFit="1" customWidth="1"/>
    <col min="5" max="5" width="10.5703125" bestFit="1" customWidth="1"/>
    <col min="6" max="6" width="7.7109375" hidden="1" customWidth="1"/>
    <col min="7" max="7" width="12" style="18" customWidth="1"/>
    <col min="8" max="8" width="12" hidden="1" customWidth="1"/>
  </cols>
  <sheetData>
    <row r="1" spans="1:8" x14ac:dyDescent="0.25">
      <c r="A1" t="s">
        <v>489</v>
      </c>
    </row>
    <row r="2" spans="1:8" x14ac:dyDescent="0.25">
      <c r="A2" s="2"/>
      <c r="B2" s="1"/>
      <c r="C2" s="39" t="s">
        <v>513</v>
      </c>
      <c r="D2" s="39"/>
      <c r="E2" s="5"/>
      <c r="F2" s="5"/>
      <c r="G2" s="19"/>
      <c r="H2" s="5"/>
    </row>
    <row r="3" spans="1:8" s="10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483</v>
      </c>
      <c r="F3" s="9" t="s">
        <v>484</v>
      </c>
      <c r="G3" s="20" t="s">
        <v>491</v>
      </c>
      <c r="H3" s="17" t="s">
        <v>493</v>
      </c>
    </row>
    <row r="4" spans="1:8" x14ac:dyDescent="0.25">
      <c r="A4" s="4" t="s">
        <v>273</v>
      </c>
      <c r="B4" t="s">
        <v>274</v>
      </c>
      <c r="C4" s="6">
        <v>575512</v>
      </c>
      <c r="D4" s="6">
        <v>452813.45</v>
      </c>
      <c r="E4" s="6">
        <f t="shared" ref="E4:E39" si="0">C4-D4</f>
        <v>122698.54999999999</v>
      </c>
      <c r="F4" s="11">
        <f t="shared" ref="F4:F29" si="1">D4/C4</f>
        <v>0.78680105714563731</v>
      </c>
      <c r="G4" s="21">
        <v>671525</v>
      </c>
      <c r="H4" s="6">
        <f>G4-C4</f>
        <v>96013</v>
      </c>
    </row>
    <row r="5" spans="1:8" x14ac:dyDescent="0.25">
      <c r="A5" s="4" t="s">
        <v>275</v>
      </c>
      <c r="B5" t="s">
        <v>276</v>
      </c>
      <c r="C5" s="6">
        <v>5000</v>
      </c>
      <c r="D5" s="6">
        <v>6653</v>
      </c>
      <c r="E5" s="6">
        <f t="shared" si="0"/>
        <v>-1653</v>
      </c>
      <c r="F5" s="11">
        <f t="shared" si="1"/>
        <v>1.3306</v>
      </c>
      <c r="G5" s="21">
        <v>6600</v>
      </c>
      <c r="H5" s="6">
        <f t="shared" ref="H5:H21" si="2">G5-C5</f>
        <v>1600</v>
      </c>
    </row>
    <row r="6" spans="1:8" x14ac:dyDescent="0.25">
      <c r="A6" s="4" t="s">
        <v>277</v>
      </c>
      <c r="B6" t="s">
        <v>278</v>
      </c>
      <c r="C6" s="6">
        <v>5200</v>
      </c>
      <c r="D6" s="6">
        <v>4450</v>
      </c>
      <c r="E6" s="6">
        <f t="shared" si="0"/>
        <v>750</v>
      </c>
      <c r="F6" s="11">
        <f t="shared" si="1"/>
        <v>0.85576923076923073</v>
      </c>
      <c r="G6" s="21">
        <v>10400</v>
      </c>
      <c r="H6" s="6">
        <f t="shared" si="2"/>
        <v>5200</v>
      </c>
    </row>
    <row r="7" spans="1:8" x14ac:dyDescent="0.25">
      <c r="A7" s="4" t="s">
        <v>279</v>
      </c>
      <c r="B7" t="s">
        <v>280</v>
      </c>
      <c r="C7" s="6">
        <v>15000</v>
      </c>
      <c r="D7" s="6">
        <v>8086.47</v>
      </c>
      <c r="E7" s="6">
        <f t="shared" si="0"/>
        <v>6913.53</v>
      </c>
      <c r="F7" s="11">
        <f t="shared" si="1"/>
        <v>0.53909799999999997</v>
      </c>
      <c r="G7" s="21">
        <v>15000</v>
      </c>
      <c r="H7" s="6">
        <f t="shared" si="2"/>
        <v>0</v>
      </c>
    </row>
    <row r="8" spans="1:8" x14ac:dyDescent="0.25">
      <c r="A8" s="4" t="s">
        <v>281</v>
      </c>
      <c r="B8" t="s">
        <v>198</v>
      </c>
      <c r="C8" s="6">
        <v>44500</v>
      </c>
      <c r="D8" s="6">
        <v>33850.03</v>
      </c>
      <c r="E8" s="6">
        <f t="shared" si="0"/>
        <v>10649.970000000001</v>
      </c>
      <c r="F8" s="11">
        <f t="shared" si="1"/>
        <v>0.76067483146067416</v>
      </c>
      <c r="G8" s="21">
        <v>51375</v>
      </c>
      <c r="H8" s="6">
        <f t="shared" si="2"/>
        <v>6875</v>
      </c>
    </row>
    <row r="9" spans="1:8" x14ac:dyDescent="0.25">
      <c r="A9" s="4" t="s">
        <v>282</v>
      </c>
      <c r="B9" t="s">
        <v>166</v>
      </c>
      <c r="C9" s="6">
        <v>31500</v>
      </c>
      <c r="D9" s="6">
        <v>25533.37</v>
      </c>
      <c r="E9" s="6">
        <f t="shared" si="0"/>
        <v>5966.630000000001</v>
      </c>
      <c r="F9" s="11">
        <f t="shared" si="1"/>
        <v>0.81058317460317453</v>
      </c>
      <c r="G9" s="21">
        <v>36600</v>
      </c>
      <c r="H9" s="6">
        <f t="shared" si="2"/>
        <v>5100</v>
      </c>
    </row>
    <row r="10" spans="1:8" x14ac:dyDescent="0.25">
      <c r="A10" s="4" t="s">
        <v>283</v>
      </c>
      <c r="B10" t="s">
        <v>168</v>
      </c>
      <c r="C10" s="6">
        <v>77000</v>
      </c>
      <c r="D10" s="6">
        <v>60011.9</v>
      </c>
      <c r="E10" s="6">
        <f t="shared" si="0"/>
        <v>16988.099999999999</v>
      </c>
      <c r="F10" s="11">
        <f t="shared" si="1"/>
        <v>0.77937532467532467</v>
      </c>
      <c r="G10" s="21">
        <v>133990</v>
      </c>
      <c r="H10" s="6">
        <f t="shared" si="2"/>
        <v>56990</v>
      </c>
    </row>
    <row r="11" spans="1:8" x14ac:dyDescent="0.25">
      <c r="A11" s="12" t="s">
        <v>284</v>
      </c>
      <c r="B11" s="13" t="s">
        <v>285</v>
      </c>
      <c r="C11" s="14">
        <v>500</v>
      </c>
      <c r="D11" s="14">
        <v>160.94</v>
      </c>
      <c r="E11" s="14">
        <f t="shared" si="0"/>
        <v>339.06</v>
      </c>
      <c r="F11" s="15">
        <f t="shared" si="1"/>
        <v>0.32188</v>
      </c>
      <c r="G11" s="22">
        <f t="shared" ref="G11:G39" si="3">C11</f>
        <v>500</v>
      </c>
      <c r="H11" s="14">
        <f t="shared" si="2"/>
        <v>0</v>
      </c>
    </row>
    <row r="12" spans="1:8" x14ac:dyDescent="0.25">
      <c r="A12" s="4"/>
      <c r="B12" s="43" t="s">
        <v>531</v>
      </c>
      <c r="C12" s="6">
        <f>SUM(C4:C11)</f>
        <v>754212</v>
      </c>
      <c r="D12" s="6">
        <f t="shared" ref="D12:H12" si="4">SUM(D4:D11)</f>
        <v>591559.15999999992</v>
      </c>
      <c r="E12" s="6">
        <f t="shared" si="4"/>
        <v>162652.84</v>
      </c>
      <c r="F12" s="6">
        <f t="shared" si="4"/>
        <v>6.1847816186540419</v>
      </c>
      <c r="G12" s="6">
        <f t="shared" si="4"/>
        <v>925990</v>
      </c>
      <c r="H12" s="6">
        <f t="shared" si="4"/>
        <v>171778</v>
      </c>
    </row>
    <row r="13" spans="1:8" x14ac:dyDescent="0.25">
      <c r="A13" s="4"/>
      <c r="C13" s="6"/>
      <c r="D13" s="6"/>
      <c r="E13" s="6"/>
      <c r="F13" s="11"/>
      <c r="G13" s="21"/>
      <c r="H13" s="6"/>
    </row>
    <row r="14" spans="1:8" x14ac:dyDescent="0.25">
      <c r="A14" s="4"/>
      <c r="C14" s="6"/>
      <c r="D14" s="6"/>
      <c r="E14" s="6"/>
      <c r="F14" s="11"/>
      <c r="G14" s="21"/>
      <c r="H14" s="6"/>
    </row>
    <row r="15" spans="1:8" x14ac:dyDescent="0.25">
      <c r="A15" s="4" t="s">
        <v>286</v>
      </c>
      <c r="B15" t="s">
        <v>170</v>
      </c>
      <c r="C15" s="6">
        <v>1000</v>
      </c>
      <c r="D15" s="6">
        <v>1064.1300000000001</v>
      </c>
      <c r="E15" s="6">
        <f t="shared" si="0"/>
        <v>-64.130000000000109</v>
      </c>
      <c r="F15" s="11">
        <f t="shared" si="1"/>
        <v>1.06413</v>
      </c>
      <c r="G15" s="21">
        <f t="shared" si="3"/>
        <v>1000</v>
      </c>
      <c r="H15" s="6">
        <f t="shared" si="2"/>
        <v>0</v>
      </c>
    </row>
    <row r="16" spans="1:8" x14ac:dyDescent="0.25">
      <c r="A16" s="4" t="s">
        <v>287</v>
      </c>
      <c r="B16" t="s">
        <v>209</v>
      </c>
      <c r="C16" s="6">
        <v>2000</v>
      </c>
      <c r="D16" s="6">
        <v>1216.5999999999999</v>
      </c>
      <c r="E16" s="6">
        <f t="shared" si="0"/>
        <v>783.40000000000009</v>
      </c>
      <c r="F16" s="11">
        <f t="shared" si="1"/>
        <v>0.60829999999999995</v>
      </c>
      <c r="G16" s="21">
        <f t="shared" si="3"/>
        <v>2000</v>
      </c>
      <c r="H16" s="6">
        <f t="shared" si="2"/>
        <v>0</v>
      </c>
    </row>
    <row r="17" spans="1:8" x14ac:dyDescent="0.25">
      <c r="A17" s="4" t="s">
        <v>288</v>
      </c>
      <c r="B17" t="s">
        <v>212</v>
      </c>
      <c r="C17" s="6">
        <v>8500</v>
      </c>
      <c r="D17" s="6">
        <v>6575.91</v>
      </c>
      <c r="E17" s="6">
        <f t="shared" si="0"/>
        <v>1924.0900000000001</v>
      </c>
      <c r="F17" s="11">
        <f t="shared" si="1"/>
        <v>0.77363647058823526</v>
      </c>
      <c r="G17" s="21">
        <f t="shared" si="3"/>
        <v>8500</v>
      </c>
      <c r="H17" s="6">
        <f t="shared" si="2"/>
        <v>0</v>
      </c>
    </row>
    <row r="18" spans="1:8" x14ac:dyDescent="0.25">
      <c r="A18" s="4" t="s">
        <v>289</v>
      </c>
      <c r="B18" t="s">
        <v>174</v>
      </c>
      <c r="C18" s="6">
        <v>7000</v>
      </c>
      <c r="D18" s="6">
        <v>3850.5</v>
      </c>
      <c r="E18" s="6">
        <f t="shared" si="0"/>
        <v>3149.5</v>
      </c>
      <c r="F18" s="11">
        <f t="shared" si="1"/>
        <v>0.55007142857142854</v>
      </c>
      <c r="G18" s="21">
        <f t="shared" si="3"/>
        <v>7000</v>
      </c>
      <c r="H18" s="6">
        <f t="shared" si="2"/>
        <v>0</v>
      </c>
    </row>
    <row r="19" spans="1:8" x14ac:dyDescent="0.25">
      <c r="A19" s="4" t="s">
        <v>290</v>
      </c>
      <c r="B19" t="s">
        <v>176</v>
      </c>
      <c r="C19" s="6">
        <v>35000</v>
      </c>
      <c r="D19" s="6">
        <v>24083.439999999999</v>
      </c>
      <c r="E19" s="6">
        <f t="shared" si="0"/>
        <v>10916.560000000001</v>
      </c>
      <c r="F19" s="11">
        <f t="shared" si="1"/>
        <v>0.68809828571428566</v>
      </c>
      <c r="G19" s="21">
        <v>27000</v>
      </c>
      <c r="H19" s="6">
        <f t="shared" si="2"/>
        <v>-8000</v>
      </c>
    </row>
    <row r="20" spans="1:8" x14ac:dyDescent="0.25">
      <c r="A20" s="4" t="s">
        <v>291</v>
      </c>
      <c r="B20" t="s">
        <v>223</v>
      </c>
      <c r="C20" s="6">
        <v>11000</v>
      </c>
      <c r="D20" s="6">
        <v>11592.52</v>
      </c>
      <c r="E20" s="6">
        <f t="shared" si="0"/>
        <v>-592.52000000000044</v>
      </c>
      <c r="F20" s="11">
        <f t="shared" si="1"/>
        <v>1.0538654545454547</v>
      </c>
      <c r="G20" s="21">
        <v>12000</v>
      </c>
      <c r="H20" s="6">
        <f t="shared" si="2"/>
        <v>1000</v>
      </c>
    </row>
    <row r="21" spans="1:8" x14ac:dyDescent="0.25">
      <c r="A21" s="4" t="s">
        <v>292</v>
      </c>
      <c r="B21" t="s">
        <v>180</v>
      </c>
      <c r="C21" s="6">
        <v>12000</v>
      </c>
      <c r="D21" s="6">
        <v>12055</v>
      </c>
      <c r="E21" s="6">
        <f t="shared" si="0"/>
        <v>-55</v>
      </c>
      <c r="F21" s="11">
        <f t="shared" si="1"/>
        <v>1.0045833333333334</v>
      </c>
      <c r="G21" s="21">
        <v>15000</v>
      </c>
      <c r="H21" s="6">
        <f t="shared" si="2"/>
        <v>3000</v>
      </c>
    </row>
    <row r="22" spans="1:8" x14ac:dyDescent="0.25">
      <c r="A22" s="4" t="s">
        <v>293</v>
      </c>
      <c r="B22" t="s">
        <v>226</v>
      </c>
      <c r="C22" s="6">
        <v>100</v>
      </c>
      <c r="D22" s="6">
        <v>0</v>
      </c>
      <c r="E22" s="6">
        <f t="shared" si="0"/>
        <v>100</v>
      </c>
      <c r="F22" s="11">
        <f t="shared" si="1"/>
        <v>0</v>
      </c>
      <c r="G22" s="21">
        <f t="shared" si="3"/>
        <v>100</v>
      </c>
      <c r="H22" s="23">
        <f>G22-C22</f>
        <v>0</v>
      </c>
    </row>
    <row r="23" spans="1:8" x14ac:dyDescent="0.25">
      <c r="A23" s="4" t="s">
        <v>294</v>
      </c>
      <c r="B23" t="s">
        <v>295</v>
      </c>
      <c r="C23" s="6">
        <v>500</v>
      </c>
      <c r="D23" s="6">
        <v>213</v>
      </c>
      <c r="E23" s="6">
        <f t="shared" si="0"/>
        <v>287</v>
      </c>
      <c r="F23" s="11">
        <f t="shared" si="1"/>
        <v>0.42599999999999999</v>
      </c>
      <c r="G23" s="21">
        <f t="shared" si="3"/>
        <v>500</v>
      </c>
      <c r="H23" s="23">
        <f t="shared" ref="H23:H39" si="5">G23-C23</f>
        <v>0</v>
      </c>
    </row>
    <row r="24" spans="1:8" x14ac:dyDescent="0.25">
      <c r="A24" s="4" t="s">
        <v>296</v>
      </c>
      <c r="B24" t="s">
        <v>188</v>
      </c>
      <c r="C24" s="6">
        <v>4000</v>
      </c>
      <c r="D24" s="6">
        <v>4505.25</v>
      </c>
      <c r="E24" s="6">
        <f t="shared" si="0"/>
        <v>-505.25</v>
      </c>
      <c r="F24" s="11">
        <f t="shared" si="1"/>
        <v>1.1263125</v>
      </c>
      <c r="G24" s="21">
        <f t="shared" si="3"/>
        <v>4000</v>
      </c>
      <c r="H24" s="23">
        <f t="shared" si="5"/>
        <v>0</v>
      </c>
    </row>
    <row r="25" spans="1:8" x14ac:dyDescent="0.25">
      <c r="A25" s="4" t="s">
        <v>297</v>
      </c>
      <c r="B25" t="s">
        <v>298</v>
      </c>
      <c r="C25" s="6">
        <v>750</v>
      </c>
      <c r="D25" s="6">
        <v>625</v>
      </c>
      <c r="E25" s="6">
        <f t="shared" si="0"/>
        <v>125</v>
      </c>
      <c r="F25" s="11">
        <f t="shared" si="1"/>
        <v>0.83333333333333337</v>
      </c>
      <c r="G25" s="21">
        <f t="shared" si="3"/>
        <v>750</v>
      </c>
      <c r="H25" s="23">
        <f t="shared" si="5"/>
        <v>0</v>
      </c>
    </row>
    <row r="26" spans="1:8" x14ac:dyDescent="0.25">
      <c r="A26" s="4" t="s">
        <v>299</v>
      </c>
      <c r="B26" t="s">
        <v>300</v>
      </c>
      <c r="C26" s="6">
        <v>21000</v>
      </c>
      <c r="D26" s="6">
        <v>16000</v>
      </c>
      <c r="E26" s="6">
        <f t="shared" si="0"/>
        <v>5000</v>
      </c>
      <c r="F26" s="11">
        <f t="shared" si="1"/>
        <v>0.76190476190476186</v>
      </c>
      <c r="G26" s="21">
        <v>16000</v>
      </c>
      <c r="H26" s="23">
        <f t="shared" si="5"/>
        <v>-5000</v>
      </c>
    </row>
    <row r="27" spans="1:8" x14ac:dyDescent="0.25">
      <c r="A27" s="4" t="s">
        <v>301</v>
      </c>
      <c r="B27" t="s">
        <v>302</v>
      </c>
      <c r="C27" s="6">
        <v>100</v>
      </c>
      <c r="D27" s="6">
        <v>0</v>
      </c>
      <c r="E27" s="6">
        <f t="shared" si="0"/>
        <v>100</v>
      </c>
      <c r="F27" s="11">
        <f t="shared" si="1"/>
        <v>0</v>
      </c>
      <c r="G27" s="21">
        <f t="shared" si="3"/>
        <v>100</v>
      </c>
      <c r="H27" s="23">
        <f t="shared" si="5"/>
        <v>0</v>
      </c>
    </row>
    <row r="28" spans="1:8" x14ac:dyDescent="0.25">
      <c r="A28" s="4" t="s">
        <v>303</v>
      </c>
      <c r="B28" t="s">
        <v>304</v>
      </c>
      <c r="C28" s="6">
        <v>85000</v>
      </c>
      <c r="D28" s="6">
        <v>35093.5</v>
      </c>
      <c r="E28" s="6">
        <f t="shared" si="0"/>
        <v>49906.5</v>
      </c>
      <c r="F28" s="11">
        <f t="shared" si="1"/>
        <v>0.41286470588235297</v>
      </c>
      <c r="G28" s="21">
        <v>50000</v>
      </c>
      <c r="H28" s="23">
        <f t="shared" si="5"/>
        <v>-35000</v>
      </c>
    </row>
    <row r="29" spans="1:8" x14ac:dyDescent="0.25">
      <c r="A29" s="4" t="s">
        <v>305</v>
      </c>
      <c r="B29" t="s">
        <v>306</v>
      </c>
      <c r="C29" s="6">
        <v>1000</v>
      </c>
      <c r="D29" s="6">
        <v>571</v>
      </c>
      <c r="E29" s="6">
        <f t="shared" si="0"/>
        <v>429</v>
      </c>
      <c r="F29" s="11">
        <f t="shared" si="1"/>
        <v>0.57099999999999995</v>
      </c>
      <c r="G29" s="21">
        <f t="shared" si="3"/>
        <v>1000</v>
      </c>
      <c r="H29" s="23">
        <f t="shared" si="5"/>
        <v>0</v>
      </c>
    </row>
    <row r="30" spans="1:8" x14ac:dyDescent="0.25">
      <c r="A30" s="4" t="s">
        <v>307</v>
      </c>
      <c r="B30" t="s">
        <v>244</v>
      </c>
      <c r="C30" s="6">
        <v>0</v>
      </c>
      <c r="D30" s="6">
        <v>20</v>
      </c>
      <c r="E30" s="6">
        <f t="shared" si="0"/>
        <v>-20</v>
      </c>
      <c r="F30" s="11">
        <v>0</v>
      </c>
      <c r="G30" s="21">
        <f t="shared" si="3"/>
        <v>0</v>
      </c>
      <c r="H30" s="23">
        <f t="shared" si="5"/>
        <v>0</v>
      </c>
    </row>
    <row r="31" spans="1:8" x14ac:dyDescent="0.25">
      <c r="A31" s="4" t="s">
        <v>308</v>
      </c>
      <c r="B31" t="s">
        <v>309</v>
      </c>
      <c r="C31" s="6">
        <v>400</v>
      </c>
      <c r="D31" s="6">
        <v>136.32</v>
      </c>
      <c r="E31" s="6">
        <f t="shared" si="0"/>
        <v>263.68</v>
      </c>
      <c r="F31" s="11">
        <f t="shared" ref="F31:F40" si="6">D31/C31</f>
        <v>0.34079999999999999</v>
      </c>
      <c r="G31" s="21">
        <f t="shared" si="3"/>
        <v>400</v>
      </c>
      <c r="H31" s="23">
        <f t="shared" si="5"/>
        <v>0</v>
      </c>
    </row>
    <row r="32" spans="1:8" x14ac:dyDescent="0.25">
      <c r="A32" s="4" t="s">
        <v>519</v>
      </c>
      <c r="B32" t="s">
        <v>520</v>
      </c>
      <c r="C32" s="6"/>
      <c r="D32" s="6"/>
      <c r="E32" s="6"/>
      <c r="F32" s="11"/>
      <c r="G32" s="21">
        <v>5000</v>
      </c>
      <c r="H32" s="23"/>
    </row>
    <row r="33" spans="1:11" x14ac:dyDescent="0.25">
      <c r="A33" s="4" t="s">
        <v>310</v>
      </c>
      <c r="B33" t="s">
        <v>311</v>
      </c>
      <c r="C33" s="6">
        <v>100000</v>
      </c>
      <c r="D33" s="6">
        <v>108905</v>
      </c>
      <c r="E33" s="6">
        <f t="shared" si="0"/>
        <v>-8905</v>
      </c>
      <c r="F33" s="11">
        <f t="shared" si="6"/>
        <v>1.0890500000000001</v>
      </c>
      <c r="G33" s="21">
        <v>0</v>
      </c>
      <c r="H33" s="23">
        <f t="shared" si="5"/>
        <v>-100000</v>
      </c>
      <c r="J33" t="s">
        <v>511</v>
      </c>
    </row>
    <row r="34" spans="1:11" x14ac:dyDescent="0.25">
      <c r="A34" s="4" t="s">
        <v>312</v>
      </c>
      <c r="B34" t="s">
        <v>190</v>
      </c>
      <c r="C34" s="6">
        <v>32000</v>
      </c>
      <c r="D34" s="6">
        <v>36697</v>
      </c>
      <c r="E34" s="6">
        <f t="shared" si="0"/>
        <v>-4697</v>
      </c>
      <c r="F34" s="11">
        <f t="shared" si="6"/>
        <v>1.1467812500000001</v>
      </c>
      <c r="G34" s="21">
        <v>40000</v>
      </c>
      <c r="H34" s="23">
        <f t="shared" si="5"/>
        <v>8000</v>
      </c>
    </row>
    <row r="35" spans="1:11" x14ac:dyDescent="0.25">
      <c r="A35" s="4" t="s">
        <v>313</v>
      </c>
      <c r="B35" t="s">
        <v>192</v>
      </c>
      <c r="C35" s="6">
        <v>15000</v>
      </c>
      <c r="D35" s="6">
        <v>14069.98</v>
      </c>
      <c r="E35" s="6">
        <f t="shared" si="0"/>
        <v>930.02000000000044</v>
      </c>
      <c r="F35" s="11">
        <f t="shared" si="6"/>
        <v>0.93799866666666665</v>
      </c>
      <c r="G35" s="21">
        <f t="shared" si="3"/>
        <v>15000</v>
      </c>
      <c r="H35" s="23">
        <f t="shared" si="5"/>
        <v>0</v>
      </c>
    </row>
    <row r="36" spans="1:11" x14ac:dyDescent="0.25">
      <c r="A36" s="4" t="s">
        <v>314</v>
      </c>
      <c r="B36" t="s">
        <v>246</v>
      </c>
      <c r="C36" s="6">
        <v>2000</v>
      </c>
      <c r="D36" s="6">
        <v>2079.1799999999998</v>
      </c>
      <c r="E36" s="6">
        <f t="shared" si="0"/>
        <v>-79.179999999999836</v>
      </c>
      <c r="F36" s="11">
        <f t="shared" si="6"/>
        <v>1.03959</v>
      </c>
      <c r="G36" s="21">
        <f t="shared" si="3"/>
        <v>2000</v>
      </c>
      <c r="H36" s="23">
        <f t="shared" si="5"/>
        <v>0</v>
      </c>
    </row>
    <row r="37" spans="1:11" x14ac:dyDescent="0.25">
      <c r="A37" s="4" t="s">
        <v>315</v>
      </c>
      <c r="B37" t="s">
        <v>316</v>
      </c>
      <c r="C37" s="6">
        <v>4500</v>
      </c>
      <c r="D37" s="6">
        <v>4423.47</v>
      </c>
      <c r="E37" s="6">
        <f t="shared" si="0"/>
        <v>76.529999999999745</v>
      </c>
      <c r="F37" s="11">
        <f t="shared" si="6"/>
        <v>0.98299333333333339</v>
      </c>
      <c r="G37" s="21">
        <v>15000</v>
      </c>
      <c r="H37" s="23">
        <f t="shared" si="5"/>
        <v>10500</v>
      </c>
      <c r="K37" t="s">
        <v>521</v>
      </c>
    </row>
    <row r="38" spans="1:11" x14ac:dyDescent="0.25">
      <c r="A38" s="4" t="s">
        <v>317</v>
      </c>
      <c r="B38" t="s">
        <v>318</v>
      </c>
      <c r="C38" s="6">
        <v>4000</v>
      </c>
      <c r="D38" s="6">
        <v>0</v>
      </c>
      <c r="E38" s="6">
        <f t="shared" si="0"/>
        <v>4000</v>
      </c>
      <c r="F38" s="11">
        <f t="shared" si="6"/>
        <v>0</v>
      </c>
      <c r="G38" s="21">
        <f t="shared" si="3"/>
        <v>4000</v>
      </c>
      <c r="H38" s="23">
        <f t="shared" si="5"/>
        <v>0</v>
      </c>
    </row>
    <row r="39" spans="1:11" x14ac:dyDescent="0.25">
      <c r="A39" s="4" t="s">
        <v>319</v>
      </c>
      <c r="B39" t="s">
        <v>320</v>
      </c>
      <c r="C39" s="14">
        <v>400</v>
      </c>
      <c r="D39" s="14">
        <v>420</v>
      </c>
      <c r="E39" s="14">
        <f t="shared" si="0"/>
        <v>-20</v>
      </c>
      <c r="F39" s="15">
        <f t="shared" si="6"/>
        <v>1.05</v>
      </c>
      <c r="G39" s="22">
        <f t="shared" si="3"/>
        <v>400</v>
      </c>
      <c r="H39" s="14">
        <f t="shared" si="5"/>
        <v>0</v>
      </c>
    </row>
    <row r="40" spans="1:11" x14ac:dyDescent="0.25">
      <c r="A40" s="4"/>
      <c r="B40" t="s">
        <v>533</v>
      </c>
      <c r="C40" s="32">
        <f>SUM(C15:C39)</f>
        <v>347250</v>
      </c>
      <c r="D40" s="32">
        <f t="shared" ref="D40:G40" si="7">SUM(D15:D39)</f>
        <v>284196.8</v>
      </c>
      <c r="E40" s="32">
        <f t="shared" si="7"/>
        <v>63053.19999999999</v>
      </c>
      <c r="F40" s="32">
        <f t="shared" si="7"/>
        <v>16.461313523873184</v>
      </c>
      <c r="G40" s="32">
        <f t="shared" si="7"/>
        <v>226750</v>
      </c>
      <c r="H40" s="21">
        <f>SUM(H4:H39)</f>
        <v>218056</v>
      </c>
    </row>
    <row r="41" spans="1:11" x14ac:dyDescent="0.25">
      <c r="A41" s="4"/>
      <c r="C41" s="6"/>
      <c r="D41" s="6"/>
      <c r="E41" s="6"/>
      <c r="F41" s="11"/>
      <c r="G41" s="21"/>
      <c r="H41" s="23"/>
    </row>
    <row r="42" spans="1:11" x14ac:dyDescent="0.25">
      <c r="A42" s="4"/>
      <c r="B42" t="s">
        <v>534</v>
      </c>
      <c r="C42" s="6">
        <f>C12+C40</f>
        <v>1101462</v>
      </c>
      <c r="D42" s="6">
        <f t="shared" ref="D42:G42" si="8">D12+D40</f>
        <v>875755.96</v>
      </c>
      <c r="E42" s="6">
        <f t="shared" si="8"/>
        <v>225706.03999999998</v>
      </c>
      <c r="F42" s="6">
        <f t="shared" si="8"/>
        <v>22.646095142527226</v>
      </c>
      <c r="G42" s="6">
        <f t="shared" si="8"/>
        <v>1152740</v>
      </c>
      <c r="H42" s="6"/>
    </row>
    <row r="43" spans="1:11" x14ac:dyDescent="0.25">
      <c r="A43" s="4"/>
      <c r="C43" s="6"/>
      <c r="D43" s="6"/>
      <c r="E43" s="6"/>
      <c r="F43" s="11"/>
      <c r="G43" s="21"/>
      <c r="H43" s="6"/>
    </row>
    <row r="44" spans="1:11" x14ac:dyDescent="0.25">
      <c r="A44" s="4"/>
      <c r="C44" s="6"/>
      <c r="D44" s="6"/>
      <c r="E44" s="6"/>
      <c r="F44" s="11"/>
      <c r="G44" s="21"/>
      <c r="H44" s="6"/>
    </row>
    <row r="45" spans="1:11" x14ac:dyDescent="0.25">
      <c r="A45" s="4"/>
      <c r="C45" s="6"/>
      <c r="D45" s="6"/>
      <c r="E45" s="6"/>
      <c r="F45" s="11"/>
      <c r="G45" s="21"/>
      <c r="H45" s="6"/>
    </row>
    <row r="46" spans="1:11" x14ac:dyDescent="0.25">
      <c r="A46" s="4"/>
      <c r="C46" s="6"/>
      <c r="D46" s="6"/>
      <c r="E46" s="6"/>
      <c r="F46" s="11"/>
      <c r="G46" s="21"/>
      <c r="H46" s="6"/>
    </row>
    <row r="47" spans="1:11" x14ac:dyDescent="0.25">
      <c r="A47" s="4"/>
      <c r="C47" s="6"/>
      <c r="D47" s="6"/>
      <c r="E47" s="6"/>
      <c r="F47" s="11"/>
      <c r="G47" s="21"/>
      <c r="H47" s="6"/>
    </row>
    <row r="48" spans="1:11" x14ac:dyDescent="0.25">
      <c r="A48" s="4"/>
      <c r="C48" s="6"/>
      <c r="D48" s="6"/>
      <c r="E48" s="6"/>
      <c r="F48" s="11"/>
      <c r="G48" s="21"/>
      <c r="H48" s="6"/>
    </row>
    <row r="49" spans="1:8" x14ac:dyDescent="0.25">
      <c r="A49" s="4"/>
      <c r="C49" s="6"/>
      <c r="D49" s="6"/>
      <c r="E49" s="6"/>
      <c r="F49" s="11"/>
      <c r="G49" s="21"/>
      <c r="H49" s="6"/>
    </row>
    <row r="50" spans="1:8" x14ac:dyDescent="0.25">
      <c r="A50" s="4"/>
      <c r="C50" s="6"/>
      <c r="D50" s="6"/>
      <c r="E50" s="6"/>
      <c r="F50" s="11"/>
      <c r="G50" s="21"/>
      <c r="H50" s="6"/>
    </row>
    <row r="51" spans="1:8" x14ac:dyDescent="0.25">
      <c r="A51" s="4"/>
      <c r="C51" s="6"/>
      <c r="D51" s="6"/>
      <c r="E51" s="6"/>
      <c r="F51" s="11"/>
      <c r="G51" s="21"/>
      <c r="H51" s="6"/>
    </row>
    <row r="52" spans="1:8" x14ac:dyDescent="0.25">
      <c r="A52" s="4"/>
      <c r="C52" s="6"/>
      <c r="D52" s="6"/>
      <c r="E52" s="6"/>
      <c r="F52" s="11"/>
      <c r="G52" s="21"/>
      <c r="H52" s="6"/>
    </row>
    <row r="53" spans="1:8" x14ac:dyDescent="0.25">
      <c r="A53" s="4"/>
      <c r="C53" s="6"/>
      <c r="D53" s="6"/>
      <c r="E53" s="6"/>
      <c r="F53" s="11"/>
      <c r="G53" s="21"/>
      <c r="H53" s="6"/>
    </row>
    <row r="54" spans="1:8" x14ac:dyDescent="0.25">
      <c r="A54" s="4"/>
      <c r="C54" s="6"/>
      <c r="D54" s="6"/>
      <c r="E54" s="6"/>
      <c r="F54" s="11"/>
      <c r="G54" s="21"/>
      <c r="H54" s="6"/>
    </row>
    <row r="55" spans="1:8" x14ac:dyDescent="0.25">
      <c r="A55" s="4"/>
      <c r="C55" s="6"/>
      <c r="D55" s="6"/>
      <c r="E55" s="6"/>
      <c r="F55" s="11"/>
      <c r="G55" s="21"/>
      <c r="H55" s="6"/>
    </row>
    <row r="56" spans="1:8" x14ac:dyDescent="0.25">
      <c r="A56" s="4"/>
      <c r="C56" s="6"/>
      <c r="D56" s="6"/>
      <c r="E56" s="6"/>
      <c r="F56" s="11"/>
      <c r="G56" s="21"/>
      <c r="H56" s="6"/>
    </row>
    <row r="57" spans="1:8" x14ac:dyDescent="0.25">
      <c r="A57" s="4"/>
      <c r="C57" s="6"/>
      <c r="D57" s="6"/>
      <c r="E57" s="6"/>
      <c r="F57" s="11"/>
      <c r="G57" s="21"/>
      <c r="H57" s="6"/>
    </row>
    <row r="58" spans="1:8" x14ac:dyDescent="0.25">
      <c r="A58" s="4"/>
      <c r="C58" s="6"/>
      <c r="D58" s="6"/>
      <c r="E58" s="6"/>
      <c r="F58" s="11"/>
      <c r="G58" s="21"/>
      <c r="H58" s="6"/>
    </row>
    <row r="59" spans="1:8" x14ac:dyDescent="0.25">
      <c r="A59" s="4"/>
      <c r="C59" s="6"/>
      <c r="D59" s="6"/>
      <c r="E59" s="6"/>
      <c r="F59" s="11"/>
      <c r="G59" s="21"/>
      <c r="H59" s="6"/>
    </row>
    <row r="60" spans="1:8" x14ac:dyDescent="0.25">
      <c r="A60" s="4"/>
      <c r="C60" s="6"/>
      <c r="D60" s="6"/>
      <c r="E60" s="6"/>
      <c r="F60" s="11"/>
      <c r="G60" s="21"/>
      <c r="H60" s="6"/>
    </row>
    <row r="61" spans="1:8" x14ac:dyDescent="0.25">
      <c r="A61" s="4"/>
      <c r="C61" s="6"/>
      <c r="D61" s="6"/>
      <c r="E61" s="6"/>
      <c r="F61" s="11"/>
      <c r="G61" s="21"/>
      <c r="H61" s="6"/>
    </row>
    <row r="62" spans="1:8" x14ac:dyDescent="0.25">
      <c r="A62" s="4"/>
      <c r="C62" s="6"/>
      <c r="D62" s="6"/>
      <c r="E62" s="6"/>
      <c r="F62" s="11"/>
      <c r="G62" s="21"/>
      <c r="H62" s="6"/>
    </row>
    <row r="63" spans="1:8" x14ac:dyDescent="0.25">
      <c r="A63" s="4"/>
      <c r="C63" s="6"/>
      <c r="D63" s="6"/>
      <c r="E63" s="6"/>
      <c r="F63" s="11"/>
      <c r="G63" s="21"/>
      <c r="H63" s="6"/>
    </row>
    <row r="64" spans="1:8" x14ac:dyDescent="0.25">
      <c r="A64" s="4"/>
      <c r="C64" s="6"/>
      <c r="D64" s="6"/>
      <c r="E64" s="6"/>
      <c r="F64" s="11"/>
      <c r="G64" s="21"/>
      <c r="H64" s="6"/>
    </row>
    <row r="65" spans="1:8" x14ac:dyDescent="0.25">
      <c r="A65" s="4"/>
      <c r="C65" s="6"/>
      <c r="D65" s="6"/>
      <c r="E65" s="6"/>
      <c r="F65" s="11"/>
      <c r="G65" s="21"/>
      <c r="H65" s="6"/>
    </row>
    <row r="66" spans="1:8" x14ac:dyDescent="0.25">
      <c r="A66" s="4"/>
      <c r="C66" s="6"/>
      <c r="D66" s="6"/>
      <c r="E66" s="6"/>
      <c r="F66" s="11"/>
      <c r="G66" s="21"/>
      <c r="H66" s="6"/>
    </row>
    <row r="67" spans="1:8" x14ac:dyDescent="0.25">
      <c r="A67" s="4"/>
      <c r="C67" s="6"/>
      <c r="D67" s="6"/>
      <c r="E67" s="6"/>
      <c r="F67" s="11"/>
      <c r="G67" s="21"/>
      <c r="H67" s="6"/>
    </row>
    <row r="68" spans="1:8" x14ac:dyDescent="0.25">
      <c r="A68" s="4"/>
      <c r="C68" s="6"/>
      <c r="D68" s="6"/>
      <c r="E68" s="6"/>
      <c r="F68" s="11"/>
      <c r="G68" s="21"/>
      <c r="H68" s="6"/>
    </row>
    <row r="69" spans="1:8" x14ac:dyDescent="0.25">
      <c r="A69" s="4"/>
      <c r="C69" s="6"/>
      <c r="D69" s="6"/>
      <c r="E69" s="6"/>
      <c r="F69" s="11"/>
      <c r="G69" s="21"/>
      <c r="H69" s="6"/>
    </row>
    <row r="70" spans="1:8" x14ac:dyDescent="0.25">
      <c r="A70" s="4"/>
      <c r="C70" s="6"/>
      <c r="D70" s="6"/>
      <c r="E70" s="6"/>
      <c r="F70" s="11"/>
      <c r="G70" s="21"/>
      <c r="H70" s="6"/>
    </row>
    <row r="71" spans="1:8" x14ac:dyDescent="0.25">
      <c r="A71" s="4"/>
      <c r="C71" s="6"/>
      <c r="D71" s="6"/>
      <c r="E71" s="6"/>
      <c r="F71" s="11"/>
      <c r="G71" s="21"/>
      <c r="H71" s="6"/>
    </row>
    <row r="72" spans="1:8" x14ac:dyDescent="0.25">
      <c r="A72" s="4"/>
      <c r="C72" s="6"/>
      <c r="D72" s="6"/>
      <c r="E72" s="6"/>
      <c r="F72" s="11"/>
      <c r="G72" s="21"/>
      <c r="H72" s="6"/>
    </row>
    <row r="73" spans="1:8" x14ac:dyDescent="0.25">
      <c r="A73" s="4"/>
      <c r="C73" s="6"/>
      <c r="D73" s="6"/>
      <c r="E73" s="6"/>
      <c r="F73" s="11"/>
      <c r="G73" s="21"/>
      <c r="H73" s="6"/>
    </row>
    <row r="74" spans="1:8" x14ac:dyDescent="0.25">
      <c r="A74" s="4"/>
      <c r="C74" s="6"/>
      <c r="D74" s="6"/>
      <c r="E74" s="6"/>
      <c r="F74" s="11"/>
      <c r="G74" s="21"/>
      <c r="H74" s="6"/>
    </row>
    <row r="75" spans="1:8" x14ac:dyDescent="0.25">
      <c r="A75" s="4"/>
      <c r="C75" s="6"/>
      <c r="D75" s="6"/>
      <c r="E75" s="6"/>
      <c r="F75" s="11"/>
      <c r="G75" s="21"/>
      <c r="H75" s="6"/>
    </row>
    <row r="76" spans="1:8" x14ac:dyDescent="0.25">
      <c r="A76" s="4"/>
      <c r="C76" s="6"/>
      <c r="D76" s="6"/>
      <c r="E76" s="6"/>
      <c r="F76" s="11"/>
      <c r="G76" s="21"/>
      <c r="H76" s="6"/>
    </row>
    <row r="77" spans="1:8" x14ac:dyDescent="0.25">
      <c r="A77" s="4"/>
      <c r="C77" s="6"/>
      <c r="D77" s="6"/>
      <c r="E77" s="6"/>
      <c r="F77" s="11"/>
      <c r="G77" s="21"/>
      <c r="H77" s="6"/>
    </row>
    <row r="78" spans="1:8" x14ac:dyDescent="0.25">
      <c r="A78" s="4"/>
      <c r="C78" s="6"/>
      <c r="D78" s="6"/>
      <c r="E78" s="6"/>
      <c r="F78" s="11"/>
      <c r="G78" s="21"/>
      <c r="H78" s="6"/>
    </row>
    <row r="79" spans="1:8" x14ac:dyDescent="0.25">
      <c r="A79" s="4"/>
      <c r="C79" s="6"/>
      <c r="D79" s="6"/>
      <c r="E79" s="6"/>
      <c r="F79" s="11"/>
      <c r="G79" s="21"/>
      <c r="H79" s="6"/>
    </row>
    <row r="80" spans="1:8" x14ac:dyDescent="0.25">
      <c r="A80" s="4"/>
      <c r="C80" s="6"/>
      <c r="D80" s="6"/>
      <c r="E80" s="6"/>
      <c r="F80" s="11"/>
      <c r="G80" s="21"/>
      <c r="H80" s="6"/>
    </row>
    <row r="81" spans="1:8" x14ac:dyDescent="0.25">
      <c r="A81" s="4"/>
      <c r="C81" s="6"/>
      <c r="D81" s="6"/>
      <c r="E81" s="6"/>
      <c r="F81" s="11"/>
      <c r="G81" s="21"/>
      <c r="H81" s="6"/>
    </row>
    <row r="82" spans="1:8" x14ac:dyDescent="0.25">
      <c r="A82" s="4"/>
      <c r="C82" s="6"/>
      <c r="D82" s="6"/>
      <c r="E82" s="6"/>
      <c r="F82" s="11"/>
      <c r="G82" s="21"/>
      <c r="H82" s="6"/>
    </row>
    <row r="83" spans="1:8" x14ac:dyDescent="0.25">
      <c r="A83" s="4"/>
      <c r="C83" s="6"/>
      <c r="D83" s="6"/>
      <c r="E83" s="6"/>
      <c r="F83" s="11"/>
      <c r="G83" s="21"/>
      <c r="H83" s="6"/>
    </row>
    <row r="84" spans="1:8" x14ac:dyDescent="0.25">
      <c r="A84" s="4"/>
      <c r="C84" s="6"/>
      <c r="D84" s="6"/>
      <c r="E84" s="6"/>
      <c r="F84" s="11"/>
      <c r="G84" s="21"/>
      <c r="H84" s="6"/>
    </row>
    <row r="85" spans="1:8" x14ac:dyDescent="0.25">
      <c r="A85" s="4"/>
      <c r="C85" s="6"/>
      <c r="D85" s="6"/>
      <c r="E85" s="6"/>
      <c r="F85" s="11"/>
      <c r="G85" s="21"/>
      <c r="H85" s="6"/>
    </row>
    <row r="86" spans="1:8" x14ac:dyDescent="0.25">
      <c r="A86" s="4"/>
      <c r="C86" s="6"/>
      <c r="D86" s="6"/>
      <c r="E86" s="6"/>
      <c r="F86" s="11"/>
      <c r="G86" s="21"/>
      <c r="H86" s="6"/>
    </row>
    <row r="87" spans="1:8" x14ac:dyDescent="0.25">
      <c r="A87" s="4"/>
      <c r="C87" s="6"/>
      <c r="D87" s="6"/>
      <c r="E87" s="6"/>
      <c r="F87" s="11"/>
      <c r="G87" s="21"/>
      <c r="H87" s="6"/>
    </row>
    <row r="88" spans="1:8" x14ac:dyDescent="0.25">
      <c r="A88" s="4"/>
      <c r="C88" s="6"/>
      <c r="D88" s="6"/>
      <c r="E88" s="6"/>
      <c r="F88" s="11"/>
      <c r="G88" s="21"/>
      <c r="H88" s="6"/>
    </row>
    <row r="89" spans="1:8" x14ac:dyDescent="0.25">
      <c r="A89" s="4"/>
      <c r="C89" s="6"/>
      <c r="D89" s="6"/>
      <c r="E89" s="6"/>
      <c r="F89" s="11"/>
      <c r="G89" s="21"/>
      <c r="H89" s="6"/>
    </row>
    <row r="90" spans="1:8" x14ac:dyDescent="0.25">
      <c r="A90" s="4"/>
      <c r="C90" s="6"/>
      <c r="D90" s="6"/>
      <c r="E90" s="6"/>
      <c r="F90" s="11"/>
      <c r="G90" s="21"/>
      <c r="H90" s="6"/>
    </row>
    <row r="91" spans="1:8" x14ac:dyDescent="0.25">
      <c r="A91" s="4"/>
      <c r="C91" s="6"/>
      <c r="D91" s="6"/>
      <c r="E91" s="6"/>
      <c r="F91" s="11"/>
      <c r="G91" s="21"/>
      <c r="H91" s="6"/>
    </row>
    <row r="92" spans="1:8" x14ac:dyDescent="0.25">
      <c r="A92" s="4"/>
      <c r="C92" s="6"/>
      <c r="D92" s="6"/>
      <c r="E92" s="6"/>
      <c r="F92" s="11"/>
      <c r="G92" s="21"/>
      <c r="H92" s="6"/>
    </row>
    <row r="93" spans="1:8" x14ac:dyDescent="0.25">
      <c r="A93" s="4"/>
      <c r="C93" s="6"/>
      <c r="D93" s="6"/>
      <c r="E93" s="6"/>
      <c r="F93" s="11"/>
      <c r="G93" s="21"/>
      <c r="H93" s="6"/>
    </row>
    <row r="94" spans="1:8" x14ac:dyDescent="0.25">
      <c r="A94" s="4"/>
      <c r="C94" s="6"/>
      <c r="D94" s="6"/>
      <c r="E94" s="6"/>
      <c r="F94" s="11"/>
      <c r="G94" s="21"/>
      <c r="H94" s="6"/>
    </row>
    <row r="95" spans="1:8" x14ac:dyDescent="0.25">
      <c r="A95" s="4"/>
      <c r="C95" s="6"/>
      <c r="D95" s="6"/>
      <c r="E95" s="6"/>
      <c r="F95" s="11"/>
      <c r="G95" s="21"/>
      <c r="H95" s="6"/>
    </row>
    <row r="96" spans="1:8" x14ac:dyDescent="0.25">
      <c r="A96" s="4"/>
      <c r="C96" s="6"/>
      <c r="D96" s="6"/>
      <c r="E96" s="6"/>
      <c r="F96" s="11"/>
      <c r="G96" s="21"/>
      <c r="H96" s="6"/>
    </row>
    <row r="97" spans="1:8" x14ac:dyDescent="0.25">
      <c r="A97" s="4"/>
      <c r="C97" s="6"/>
      <c r="D97" s="6"/>
      <c r="E97" s="6"/>
      <c r="F97" s="11"/>
      <c r="G97" s="21"/>
      <c r="H97" s="6"/>
    </row>
    <row r="98" spans="1:8" x14ac:dyDescent="0.25">
      <c r="A98" s="4"/>
      <c r="C98" s="6"/>
      <c r="D98" s="6"/>
      <c r="E98" s="6"/>
      <c r="F98" s="11"/>
      <c r="G98" s="21"/>
      <c r="H98" s="6"/>
    </row>
    <row r="99" spans="1:8" x14ac:dyDescent="0.25">
      <c r="A99" s="4"/>
      <c r="C99" s="6"/>
      <c r="D99" s="6"/>
      <c r="E99" s="6"/>
      <c r="F99" s="11"/>
      <c r="G99" s="21"/>
      <c r="H99" s="6"/>
    </row>
    <row r="100" spans="1:8" x14ac:dyDescent="0.25">
      <c r="A100" s="4"/>
      <c r="C100" s="6"/>
      <c r="D100" s="6"/>
      <c r="E100" s="6"/>
      <c r="F100" s="11"/>
      <c r="G100" s="21"/>
      <c r="H100" s="6"/>
    </row>
    <row r="101" spans="1:8" x14ac:dyDescent="0.25">
      <c r="A101" s="4"/>
      <c r="C101" s="6"/>
      <c r="D101" s="6"/>
      <c r="E101" s="6"/>
      <c r="F101" s="11"/>
      <c r="G101" s="21"/>
      <c r="H101" s="6"/>
    </row>
    <row r="102" spans="1:8" x14ac:dyDescent="0.25">
      <c r="A102" s="4"/>
      <c r="C102" s="6"/>
      <c r="D102" s="6"/>
      <c r="E102" s="6"/>
      <c r="F102" s="11"/>
      <c r="G102" s="21"/>
      <c r="H102" s="6"/>
    </row>
    <row r="103" spans="1:8" x14ac:dyDescent="0.25">
      <c r="A103" s="4"/>
      <c r="C103" s="6"/>
      <c r="D103" s="6"/>
      <c r="E103" s="6"/>
      <c r="F103" s="11"/>
      <c r="G103" s="21"/>
      <c r="H103" s="6"/>
    </row>
    <row r="104" spans="1:8" x14ac:dyDescent="0.25">
      <c r="A104" s="4"/>
      <c r="C104" s="6"/>
      <c r="D104" s="6"/>
      <c r="E104" s="6"/>
      <c r="F104" s="11"/>
      <c r="G104" s="21"/>
      <c r="H104" s="6"/>
    </row>
    <row r="105" spans="1:8" x14ac:dyDescent="0.25">
      <c r="A105" s="4"/>
      <c r="C105" s="6"/>
      <c r="D105" s="6"/>
      <c r="E105" s="6"/>
      <c r="F105" s="11"/>
      <c r="G105" s="21"/>
      <c r="H105" s="6"/>
    </row>
    <row r="106" spans="1:8" x14ac:dyDescent="0.25">
      <c r="A106" s="4"/>
      <c r="C106" s="6"/>
      <c r="D106" s="6"/>
      <c r="E106" s="6"/>
      <c r="F106" s="11"/>
      <c r="G106" s="21"/>
      <c r="H106" s="6"/>
    </row>
    <row r="107" spans="1:8" x14ac:dyDescent="0.25">
      <c r="A107" s="4"/>
      <c r="C107" s="6"/>
      <c r="D107" s="6"/>
      <c r="E107" s="6"/>
      <c r="F107" s="11"/>
      <c r="G107" s="21"/>
      <c r="H107" s="6"/>
    </row>
    <row r="108" spans="1:8" x14ac:dyDescent="0.25">
      <c r="A108" s="4"/>
      <c r="C108" s="6"/>
      <c r="D108" s="6"/>
      <c r="E108" s="6"/>
      <c r="F108" s="11"/>
      <c r="G108" s="21"/>
      <c r="H108" s="6"/>
    </row>
    <row r="109" spans="1:8" x14ac:dyDescent="0.25">
      <c r="A109" s="4"/>
      <c r="C109" s="6"/>
      <c r="D109" s="6"/>
      <c r="E109" s="6"/>
      <c r="F109" s="11"/>
      <c r="G109" s="21"/>
      <c r="H109" s="6"/>
    </row>
    <row r="110" spans="1:8" x14ac:dyDescent="0.25">
      <c r="A110" s="4"/>
      <c r="C110" s="6"/>
      <c r="D110" s="6"/>
      <c r="E110" s="6"/>
      <c r="F110" s="11"/>
      <c r="G110" s="21"/>
      <c r="H110" s="6"/>
    </row>
    <row r="111" spans="1:8" x14ac:dyDescent="0.25">
      <c r="A111" s="4"/>
      <c r="C111" s="6"/>
      <c r="D111" s="6"/>
      <c r="E111" s="6"/>
      <c r="F111" s="11"/>
      <c r="G111" s="21"/>
      <c r="H111" s="6"/>
    </row>
    <row r="112" spans="1:8" x14ac:dyDescent="0.25">
      <c r="A112" s="4"/>
      <c r="C112" s="6"/>
      <c r="D112" s="6"/>
      <c r="E112" s="6"/>
      <c r="F112" s="11"/>
      <c r="G112" s="21"/>
      <c r="H112" s="6"/>
    </row>
    <row r="113" spans="1:8" x14ac:dyDescent="0.25">
      <c r="A113" s="4"/>
      <c r="C113" s="6"/>
      <c r="D113" s="6"/>
      <c r="E113" s="6"/>
      <c r="F113" s="11"/>
      <c r="G113" s="21"/>
      <c r="H113" s="6"/>
    </row>
    <row r="114" spans="1:8" x14ac:dyDescent="0.25">
      <c r="A114" s="4"/>
      <c r="C114" s="6"/>
      <c r="D114" s="6"/>
      <c r="E114" s="6"/>
      <c r="F114" s="11"/>
      <c r="G114" s="21"/>
      <c r="H114" s="6"/>
    </row>
    <row r="115" spans="1:8" x14ac:dyDescent="0.25">
      <c r="A115" s="4"/>
      <c r="C115" s="6"/>
      <c r="D115" s="6"/>
      <c r="E115" s="6"/>
      <c r="F115" s="11"/>
      <c r="G115" s="21"/>
      <c r="H115" s="6"/>
    </row>
    <row r="116" spans="1:8" x14ac:dyDescent="0.25">
      <c r="A116" s="4"/>
      <c r="C116" s="6"/>
      <c r="D116" s="6"/>
      <c r="E116" s="6"/>
      <c r="F116" s="11"/>
      <c r="G116" s="21"/>
      <c r="H116" s="6"/>
    </row>
    <row r="117" spans="1:8" x14ac:dyDescent="0.25">
      <c r="A117" s="4"/>
      <c r="C117" s="6"/>
      <c r="D117" s="6"/>
      <c r="E117" s="6"/>
      <c r="F117" s="11"/>
      <c r="G117" s="21"/>
      <c r="H117" s="6"/>
    </row>
    <row r="118" spans="1:8" x14ac:dyDescent="0.25">
      <c r="A118" s="4"/>
      <c r="C118" s="6"/>
      <c r="D118" s="6"/>
      <c r="E118" s="6"/>
      <c r="F118" s="11"/>
      <c r="G118" s="21"/>
      <c r="H118" s="6"/>
    </row>
    <row r="119" spans="1:8" x14ac:dyDescent="0.25">
      <c r="A119" s="4"/>
      <c r="C119" s="6"/>
      <c r="D119" s="6"/>
      <c r="E119" s="6"/>
      <c r="F119" s="11"/>
      <c r="G119" s="21"/>
      <c r="H119" s="6"/>
    </row>
    <row r="120" spans="1:8" x14ac:dyDescent="0.25">
      <c r="A120" s="4"/>
      <c r="C120" s="6"/>
      <c r="D120" s="6"/>
      <c r="E120" s="6"/>
      <c r="F120" s="11"/>
      <c r="G120" s="21"/>
      <c r="H120" s="6"/>
    </row>
    <row r="121" spans="1:8" x14ac:dyDescent="0.25">
      <c r="A121" s="4"/>
      <c r="C121" s="6"/>
      <c r="D121" s="6"/>
      <c r="E121" s="6"/>
      <c r="F121" s="11"/>
      <c r="G121" s="21"/>
      <c r="H121" s="6"/>
    </row>
    <row r="122" spans="1:8" x14ac:dyDescent="0.25">
      <c r="A122" s="4"/>
      <c r="C122" s="6"/>
      <c r="D122" s="6"/>
      <c r="E122" s="6"/>
      <c r="F122" s="11"/>
      <c r="G122" s="21"/>
      <c r="H122" s="6"/>
    </row>
    <row r="123" spans="1:8" x14ac:dyDescent="0.25">
      <c r="A123" s="4"/>
      <c r="C123" s="6"/>
      <c r="D123" s="6"/>
      <c r="E123" s="6"/>
      <c r="F123" s="11"/>
      <c r="G123" s="21"/>
      <c r="H123" s="6"/>
    </row>
    <row r="124" spans="1:8" x14ac:dyDescent="0.25">
      <c r="A124" s="4"/>
      <c r="C124" s="6"/>
      <c r="D124" s="6"/>
      <c r="E124" s="6"/>
      <c r="F124" s="11"/>
      <c r="G124" s="21"/>
      <c r="H124" s="6"/>
    </row>
    <row r="125" spans="1:8" x14ac:dyDescent="0.25">
      <c r="A125" s="4"/>
      <c r="C125" s="6"/>
      <c r="D125" s="6"/>
      <c r="E125" s="6"/>
      <c r="F125" s="11"/>
      <c r="G125" s="21"/>
      <c r="H125" s="6"/>
    </row>
    <row r="126" spans="1:8" x14ac:dyDescent="0.25">
      <c r="A126" s="4"/>
      <c r="C126" s="6"/>
      <c r="D126" s="6"/>
      <c r="E126" s="6"/>
      <c r="F126" s="11"/>
      <c r="G126" s="21"/>
      <c r="H126" s="6"/>
    </row>
    <row r="127" spans="1:8" x14ac:dyDescent="0.25">
      <c r="A127" s="4"/>
      <c r="C127" s="6"/>
      <c r="D127" s="6"/>
      <c r="E127" s="6"/>
      <c r="F127" s="11"/>
      <c r="G127" s="21"/>
      <c r="H127" s="6"/>
    </row>
    <row r="128" spans="1:8" x14ac:dyDescent="0.25">
      <c r="A128" s="4"/>
      <c r="C128" s="6"/>
      <c r="D128" s="6"/>
      <c r="E128" s="6"/>
      <c r="F128" s="11"/>
      <c r="G128" s="21"/>
      <c r="H128" s="6"/>
    </row>
    <row r="129" spans="1:8" x14ac:dyDescent="0.25">
      <c r="A129" s="4"/>
      <c r="C129" s="6"/>
      <c r="D129" s="6"/>
      <c r="E129" s="6"/>
      <c r="F129" s="11"/>
      <c r="G129" s="21"/>
      <c r="H129" s="6"/>
    </row>
    <row r="130" spans="1:8" x14ac:dyDescent="0.25">
      <c r="A130" s="4"/>
      <c r="C130" s="6"/>
      <c r="D130" s="6"/>
      <c r="E130" s="6"/>
      <c r="F130" s="11"/>
      <c r="G130" s="21"/>
      <c r="H130" s="6"/>
    </row>
    <row r="131" spans="1:8" x14ac:dyDescent="0.25">
      <c r="A131" s="4"/>
      <c r="C131" s="6"/>
      <c r="D131" s="6"/>
      <c r="E131" s="6"/>
      <c r="F131" s="11"/>
      <c r="G131" s="21"/>
      <c r="H131" s="6"/>
    </row>
    <row r="132" spans="1:8" x14ac:dyDescent="0.25">
      <c r="A132" s="4"/>
      <c r="C132" s="6"/>
      <c r="D132" s="6"/>
      <c r="E132" s="6"/>
      <c r="F132" s="11"/>
      <c r="G132" s="21"/>
      <c r="H132" s="6"/>
    </row>
    <row r="133" spans="1:8" x14ac:dyDescent="0.25">
      <c r="A133" s="4"/>
      <c r="C133" s="6"/>
      <c r="D133" s="6"/>
      <c r="E133" s="6"/>
      <c r="F133" s="11"/>
      <c r="G133" s="21"/>
      <c r="H133" s="6"/>
    </row>
    <row r="134" spans="1:8" x14ac:dyDescent="0.25">
      <c r="A134" s="4"/>
      <c r="C134" s="6"/>
      <c r="D134" s="6"/>
      <c r="E134" s="6"/>
      <c r="F134" s="11"/>
      <c r="G134" s="21"/>
      <c r="H134" s="6"/>
    </row>
    <row r="135" spans="1:8" x14ac:dyDescent="0.25">
      <c r="A135" s="4"/>
      <c r="C135" s="6"/>
      <c r="D135" s="6"/>
      <c r="E135" s="6"/>
      <c r="F135" s="11"/>
      <c r="G135" s="21"/>
      <c r="H135" s="6"/>
    </row>
    <row r="136" spans="1:8" x14ac:dyDescent="0.25">
      <c r="A136" s="4"/>
      <c r="C136" s="6"/>
      <c r="D136" s="6"/>
      <c r="E136" s="6"/>
      <c r="F136" s="11"/>
      <c r="G136" s="21"/>
      <c r="H136" s="6"/>
    </row>
    <row r="137" spans="1:8" x14ac:dyDescent="0.25">
      <c r="A137" s="4"/>
      <c r="C137" s="6"/>
      <c r="D137" s="6"/>
      <c r="E137" s="6"/>
      <c r="F137" s="11"/>
      <c r="G137" s="21"/>
      <c r="H137" s="6"/>
    </row>
    <row r="138" spans="1:8" x14ac:dyDescent="0.25">
      <c r="A138" s="4"/>
      <c r="C138" s="6"/>
      <c r="D138" s="6"/>
      <c r="E138" s="6"/>
      <c r="F138" s="11"/>
      <c r="G138" s="21"/>
      <c r="H138" s="6"/>
    </row>
    <row r="139" spans="1:8" x14ac:dyDescent="0.25">
      <c r="A139" s="4"/>
      <c r="C139" s="6"/>
      <c r="D139" s="6"/>
      <c r="E139" s="6"/>
      <c r="F139" s="11"/>
      <c r="G139" s="21"/>
      <c r="H139" s="6"/>
    </row>
    <row r="140" spans="1:8" x14ac:dyDescent="0.25">
      <c r="A140" s="4"/>
      <c r="C140" s="6"/>
      <c r="D140" s="6"/>
      <c r="E140" s="6"/>
      <c r="F140" s="11"/>
      <c r="G140" s="21"/>
      <c r="H140" s="6"/>
    </row>
    <row r="141" spans="1:8" x14ac:dyDescent="0.25">
      <c r="A141" s="4"/>
      <c r="C141" s="6"/>
      <c r="D141" s="6"/>
      <c r="E141" s="6"/>
      <c r="F141" s="11"/>
      <c r="G141" s="21"/>
      <c r="H141" s="6"/>
    </row>
    <row r="142" spans="1:8" x14ac:dyDescent="0.25">
      <c r="A142" s="4"/>
      <c r="C142" s="6"/>
      <c r="D142" s="6"/>
      <c r="E142" s="6"/>
      <c r="F142" s="11"/>
      <c r="G142" s="21"/>
      <c r="H142" s="6"/>
    </row>
    <row r="143" spans="1:8" x14ac:dyDescent="0.25">
      <c r="A143" s="4"/>
      <c r="C143" s="6"/>
      <c r="D143" s="6"/>
      <c r="E143" s="6"/>
      <c r="F143" s="11"/>
      <c r="G143" s="21"/>
      <c r="H143" s="6"/>
    </row>
    <row r="144" spans="1:8" x14ac:dyDescent="0.25">
      <c r="A144" s="4"/>
      <c r="C144" s="6"/>
      <c r="D144" s="6"/>
      <c r="E144" s="6"/>
      <c r="F144" s="11"/>
      <c r="G144" s="21"/>
      <c r="H144" s="6"/>
    </row>
    <row r="145" spans="1:8" x14ac:dyDescent="0.25">
      <c r="A145" s="4"/>
      <c r="C145" s="6"/>
      <c r="D145" s="6"/>
      <c r="E145" s="6"/>
      <c r="F145" s="11"/>
      <c r="G145" s="21"/>
      <c r="H145" s="6"/>
    </row>
    <row r="146" spans="1:8" x14ac:dyDescent="0.25">
      <c r="A146" s="4"/>
      <c r="C146" s="6"/>
      <c r="D146" s="6"/>
      <c r="E146" s="6"/>
      <c r="F146" s="11"/>
      <c r="G146" s="21"/>
      <c r="H146" s="6"/>
    </row>
    <row r="147" spans="1:8" x14ac:dyDescent="0.25">
      <c r="A147" s="4"/>
      <c r="C147" s="6"/>
      <c r="D147" s="6"/>
      <c r="E147" s="6"/>
      <c r="F147" s="11"/>
      <c r="G147" s="21"/>
      <c r="H147" s="6"/>
    </row>
    <row r="148" spans="1:8" x14ac:dyDescent="0.25">
      <c r="A148" s="4"/>
      <c r="C148" s="6"/>
      <c r="D148" s="6"/>
      <c r="E148" s="6"/>
      <c r="F148" s="11"/>
      <c r="G148" s="21"/>
      <c r="H148" s="6"/>
    </row>
    <row r="149" spans="1:8" x14ac:dyDescent="0.25">
      <c r="A149" s="4"/>
      <c r="C149" s="6"/>
      <c r="D149" s="6"/>
      <c r="E149" s="6"/>
      <c r="F149" s="11"/>
      <c r="G149" s="21"/>
      <c r="H149" s="6"/>
    </row>
    <row r="150" spans="1:8" x14ac:dyDescent="0.25">
      <c r="A150" s="4"/>
      <c r="C150" s="6"/>
      <c r="D150" s="6"/>
      <c r="E150" s="6"/>
      <c r="F150" s="11"/>
      <c r="G150" s="21"/>
      <c r="H150" s="6"/>
    </row>
    <row r="151" spans="1:8" x14ac:dyDescent="0.25">
      <c r="A151" s="4"/>
      <c r="C151" s="6"/>
      <c r="D151" s="6"/>
      <c r="E151" s="6"/>
      <c r="F151" s="11"/>
      <c r="G151" s="21"/>
      <c r="H151" s="6"/>
    </row>
    <row r="152" spans="1:8" x14ac:dyDescent="0.25">
      <c r="A152" s="4"/>
      <c r="C152" s="6"/>
      <c r="D152" s="6"/>
      <c r="E152" s="6"/>
      <c r="F152" s="11"/>
      <c r="G152" s="21"/>
      <c r="H152" s="6"/>
    </row>
    <row r="153" spans="1:8" x14ac:dyDescent="0.25">
      <c r="A153" s="4"/>
      <c r="C153" s="6"/>
      <c r="D153" s="6"/>
      <c r="E153" s="6"/>
      <c r="F153" s="11"/>
      <c r="G153" s="21"/>
      <c r="H153" s="6"/>
    </row>
    <row r="154" spans="1:8" x14ac:dyDescent="0.25">
      <c r="A154" s="4"/>
      <c r="C154" s="6"/>
      <c r="D154" s="6"/>
      <c r="E154" s="6"/>
      <c r="F154" s="11"/>
      <c r="G154" s="21"/>
      <c r="H154" s="6"/>
    </row>
    <row r="155" spans="1:8" x14ac:dyDescent="0.25">
      <c r="A155" s="4"/>
      <c r="C155" s="6"/>
      <c r="D155" s="6"/>
      <c r="E155" s="6"/>
      <c r="F155" s="11"/>
      <c r="G155" s="21"/>
      <c r="H155" s="6"/>
    </row>
    <row r="156" spans="1:8" x14ac:dyDescent="0.25">
      <c r="A156" s="4"/>
      <c r="C156" s="6"/>
      <c r="D156" s="6"/>
      <c r="E156" s="6"/>
      <c r="F156" s="11"/>
      <c r="G156" s="21"/>
      <c r="H156" s="6"/>
    </row>
    <row r="157" spans="1:8" x14ac:dyDescent="0.25">
      <c r="A157" s="4"/>
      <c r="C157" s="6"/>
      <c r="D157" s="6"/>
      <c r="E157" s="6"/>
      <c r="F157" s="11"/>
      <c r="G157" s="21"/>
      <c r="H157" s="6"/>
    </row>
    <row r="158" spans="1:8" x14ac:dyDescent="0.25">
      <c r="A158" s="4"/>
      <c r="C158" s="6"/>
      <c r="D158" s="6"/>
      <c r="E158" s="6"/>
      <c r="F158" s="11"/>
      <c r="G158" s="21"/>
      <c r="H158" s="6"/>
    </row>
    <row r="159" spans="1:8" x14ac:dyDescent="0.25">
      <c r="A159" s="4"/>
      <c r="C159" s="6"/>
      <c r="D159" s="6"/>
      <c r="E159" s="6"/>
      <c r="F159" s="11"/>
      <c r="G159" s="21"/>
      <c r="H159" s="6"/>
    </row>
    <row r="160" spans="1:8" x14ac:dyDescent="0.25">
      <c r="A160" s="4"/>
      <c r="C160" s="6"/>
      <c r="D160" s="6"/>
      <c r="E160" s="6"/>
      <c r="F160" s="11"/>
      <c r="G160" s="21"/>
      <c r="H160" s="6"/>
    </row>
    <row r="161" spans="1:8" x14ac:dyDescent="0.25">
      <c r="A161" s="4"/>
      <c r="C161" s="6"/>
      <c r="D161" s="6"/>
      <c r="E161" s="6"/>
      <c r="F161" s="11"/>
      <c r="G161" s="21"/>
      <c r="H161" s="6"/>
    </row>
    <row r="162" spans="1:8" x14ac:dyDescent="0.25">
      <c r="A162" s="4"/>
      <c r="C162" s="6"/>
      <c r="D162" s="6"/>
      <c r="E162" s="6"/>
      <c r="F162" s="11"/>
      <c r="G162" s="21"/>
      <c r="H162" s="6"/>
    </row>
    <row r="163" spans="1:8" x14ac:dyDescent="0.25">
      <c r="A163" s="4"/>
      <c r="C163" s="6"/>
      <c r="D163" s="6"/>
      <c r="E163" s="6"/>
      <c r="F163" s="11"/>
      <c r="G163" s="21"/>
      <c r="H163" s="6"/>
    </row>
    <row r="164" spans="1:8" x14ac:dyDescent="0.25">
      <c r="A164" s="4"/>
      <c r="C164" s="6"/>
      <c r="D164" s="6"/>
      <c r="E164" s="6"/>
      <c r="F164" s="11"/>
      <c r="G164" s="21"/>
      <c r="H164" s="6"/>
    </row>
    <row r="165" spans="1:8" x14ac:dyDescent="0.25">
      <c r="A165" s="4"/>
      <c r="C165" s="6"/>
      <c r="D165" s="6"/>
      <c r="E165" s="6"/>
      <c r="F165" s="11"/>
      <c r="G165" s="21"/>
      <c r="H165" s="6"/>
    </row>
    <row r="166" spans="1:8" x14ac:dyDescent="0.25">
      <c r="A166" s="4"/>
      <c r="C166" s="6"/>
      <c r="D166" s="6"/>
      <c r="E166" s="6"/>
      <c r="F166" s="11"/>
      <c r="G166" s="21"/>
      <c r="H166" s="6"/>
    </row>
    <row r="167" spans="1:8" x14ac:dyDescent="0.25">
      <c r="A167" s="4"/>
      <c r="C167" s="6"/>
      <c r="D167" s="6"/>
      <c r="E167" s="6"/>
      <c r="F167" s="11"/>
      <c r="G167" s="21"/>
      <c r="H167" s="6"/>
    </row>
    <row r="168" spans="1:8" x14ac:dyDescent="0.25">
      <c r="A168" s="4"/>
      <c r="C168" s="6"/>
      <c r="D168" s="6"/>
      <c r="E168" s="6"/>
      <c r="F168" s="11"/>
      <c r="G168" s="21"/>
      <c r="H168" s="6"/>
    </row>
    <row r="169" spans="1:8" x14ac:dyDescent="0.25">
      <c r="A169" s="4"/>
      <c r="C169" s="6"/>
      <c r="D169" s="6"/>
      <c r="E169" s="6"/>
      <c r="F169" s="11"/>
      <c r="G169" s="21"/>
      <c r="H169" s="6"/>
    </row>
    <row r="170" spans="1:8" x14ac:dyDescent="0.25">
      <c r="A170" s="4"/>
      <c r="C170" s="6"/>
      <c r="D170" s="6"/>
      <c r="E170" s="6"/>
      <c r="F170" s="11"/>
      <c r="G170" s="21"/>
      <c r="H170" s="6"/>
    </row>
    <row r="171" spans="1:8" x14ac:dyDescent="0.25">
      <c r="A171" s="4"/>
      <c r="C171" s="6"/>
      <c r="D171" s="6"/>
      <c r="E171" s="6"/>
      <c r="F171" s="11"/>
      <c r="G171" s="21"/>
      <c r="H171" s="6"/>
    </row>
    <row r="172" spans="1:8" x14ac:dyDescent="0.25">
      <c r="A172" s="4"/>
      <c r="C172" s="6"/>
      <c r="D172" s="6"/>
      <c r="E172" s="6"/>
      <c r="F172" s="11"/>
      <c r="G172" s="21"/>
      <c r="H172" s="6"/>
    </row>
    <row r="173" spans="1:8" x14ac:dyDescent="0.25">
      <c r="A173" s="4"/>
      <c r="C173" s="6"/>
      <c r="D173" s="6"/>
      <c r="E173" s="6"/>
      <c r="F173" s="11"/>
      <c r="G173" s="21"/>
      <c r="H173" s="6"/>
    </row>
    <row r="174" spans="1:8" x14ac:dyDescent="0.25">
      <c r="A174" s="4"/>
      <c r="C174" s="6"/>
      <c r="D174" s="6"/>
      <c r="E174" s="6"/>
      <c r="F174" s="11"/>
      <c r="G174" s="21"/>
      <c r="H174" s="6"/>
    </row>
    <row r="175" spans="1:8" x14ac:dyDescent="0.25">
      <c r="A175" s="4"/>
      <c r="C175" s="6"/>
      <c r="D175" s="6"/>
      <c r="E175" s="6"/>
      <c r="F175" s="11"/>
      <c r="G175" s="21"/>
      <c r="H175" s="6"/>
    </row>
    <row r="176" spans="1:8" x14ac:dyDescent="0.25">
      <c r="A176" s="4"/>
      <c r="C176" s="6"/>
      <c r="D176" s="6"/>
      <c r="E176" s="6"/>
      <c r="F176" s="11"/>
      <c r="G176" s="21"/>
      <c r="H176" s="6"/>
    </row>
    <row r="177" spans="1:8" x14ac:dyDescent="0.25">
      <c r="A177" s="4"/>
      <c r="C177" s="6"/>
      <c r="D177" s="6"/>
      <c r="E177" s="6"/>
      <c r="F177" s="11"/>
      <c r="G177" s="21"/>
      <c r="H177" s="6"/>
    </row>
    <row r="178" spans="1:8" x14ac:dyDescent="0.25">
      <c r="A178" s="3"/>
      <c r="C178" s="6"/>
      <c r="D178" s="6"/>
      <c r="E178" s="6"/>
      <c r="F178" s="11"/>
      <c r="G178" s="21"/>
      <c r="H178" s="6"/>
    </row>
    <row r="179" spans="1:8" x14ac:dyDescent="0.25">
      <c r="A179" s="3"/>
      <c r="C179" s="6"/>
      <c r="D179" s="6"/>
      <c r="E179" s="6"/>
      <c r="F179" s="6"/>
      <c r="G179" s="21"/>
      <c r="H179" s="6"/>
    </row>
    <row r="180" spans="1:8" x14ac:dyDescent="0.25">
      <c r="A180" s="3"/>
      <c r="C180" s="6"/>
      <c r="D180" s="6"/>
      <c r="E180" s="6"/>
      <c r="F180" s="11"/>
      <c r="G180" s="21"/>
      <c r="H180" s="6"/>
    </row>
    <row r="181" spans="1:8" x14ac:dyDescent="0.25">
      <c r="A181" s="3"/>
      <c r="C181" s="6"/>
      <c r="D181" s="6"/>
      <c r="E181" s="6"/>
      <c r="F181" s="6"/>
      <c r="G181" s="21"/>
      <c r="H181" s="6"/>
    </row>
    <row r="182" spans="1:8" x14ac:dyDescent="0.25">
      <c r="A182" s="3"/>
      <c r="C182" s="6"/>
      <c r="D182" s="6"/>
      <c r="E182" s="6"/>
      <c r="F182" s="6"/>
      <c r="G182" s="21"/>
      <c r="H182" s="6"/>
    </row>
    <row r="183" spans="1:8" x14ac:dyDescent="0.25">
      <c r="A183" s="3"/>
      <c r="C183" s="6"/>
      <c r="D183" s="6"/>
      <c r="E183" s="6"/>
      <c r="F183" s="6"/>
      <c r="G183" s="21"/>
      <c r="H183" s="6"/>
    </row>
    <row r="184" spans="1:8" x14ac:dyDescent="0.25">
      <c r="A184" s="3"/>
      <c r="C184" s="6"/>
      <c r="D184" s="6"/>
      <c r="E184" s="6"/>
      <c r="F184" s="6"/>
      <c r="G184" s="21"/>
      <c r="H184" s="6"/>
    </row>
    <row r="185" spans="1:8" x14ac:dyDescent="0.25">
      <c r="A185" s="3"/>
      <c r="C185" s="6"/>
      <c r="D185" s="6"/>
      <c r="E185" s="6"/>
      <c r="F185" s="6"/>
      <c r="G185" s="21"/>
      <c r="H185" s="6"/>
    </row>
    <row r="186" spans="1:8" x14ac:dyDescent="0.25">
      <c r="A186" s="3"/>
      <c r="C186" s="6"/>
      <c r="D186" s="6"/>
      <c r="E186" s="6"/>
      <c r="F186" s="6"/>
      <c r="G186" s="21"/>
      <c r="H186" s="6"/>
    </row>
    <row r="187" spans="1:8" x14ac:dyDescent="0.25">
      <c r="A187" s="3"/>
      <c r="C187" s="6"/>
      <c r="D187" s="6"/>
      <c r="E187" s="6"/>
      <c r="F187" s="6"/>
      <c r="G187" s="21"/>
      <c r="H187" s="6"/>
    </row>
    <row r="188" spans="1:8" x14ac:dyDescent="0.25">
      <c r="A188" s="3"/>
      <c r="C188" s="6"/>
      <c r="D188" s="6"/>
      <c r="E188" s="6"/>
      <c r="F188" s="6"/>
      <c r="G188" s="21"/>
      <c r="H188" s="6"/>
    </row>
    <row r="189" spans="1:8" x14ac:dyDescent="0.25">
      <c r="A189" s="3"/>
      <c r="C189" s="6"/>
      <c r="D189" s="6"/>
      <c r="E189" s="6"/>
      <c r="F189" s="6"/>
      <c r="G189" s="21"/>
      <c r="H189" s="6"/>
    </row>
    <row r="190" spans="1:8" x14ac:dyDescent="0.25">
      <c r="A190" s="3"/>
      <c r="C190" s="6"/>
      <c r="D190" s="6"/>
      <c r="E190" s="6"/>
      <c r="F190" s="6"/>
      <c r="G190" s="21"/>
      <c r="H190" s="6"/>
    </row>
    <row r="191" spans="1:8" x14ac:dyDescent="0.25">
      <c r="A191" s="3"/>
      <c r="C191" s="6"/>
      <c r="D191" s="6"/>
      <c r="E191" s="6"/>
      <c r="F191" s="6"/>
      <c r="G191" s="21"/>
      <c r="H191" s="6"/>
    </row>
    <row r="192" spans="1:8" x14ac:dyDescent="0.25">
      <c r="A192" s="3"/>
      <c r="C192" s="6"/>
      <c r="D192" s="6"/>
      <c r="E192" s="6"/>
      <c r="F192" s="6"/>
      <c r="G192" s="21"/>
      <c r="H192" s="6"/>
    </row>
    <row r="193" spans="1:8" x14ac:dyDescent="0.25">
      <c r="A193" s="3"/>
      <c r="C193" s="6"/>
      <c r="D193" s="6"/>
      <c r="E193" s="6"/>
      <c r="F193" s="6"/>
      <c r="G193" s="21"/>
      <c r="H193" s="6"/>
    </row>
    <row r="194" spans="1:8" x14ac:dyDescent="0.25">
      <c r="A194" s="3"/>
      <c r="C194" s="6"/>
      <c r="D194" s="6"/>
      <c r="E194" s="6"/>
      <c r="F194" s="6"/>
      <c r="G194" s="21"/>
      <c r="H194" s="6"/>
    </row>
    <row r="195" spans="1:8" x14ac:dyDescent="0.25">
      <c r="A195" s="3"/>
      <c r="C195" s="6"/>
      <c r="D195" s="6"/>
      <c r="E195" s="6"/>
      <c r="F195" s="6"/>
      <c r="G195" s="21"/>
      <c r="H195" s="6"/>
    </row>
    <row r="196" spans="1:8" x14ac:dyDescent="0.25">
      <c r="A196" s="3"/>
      <c r="C196" s="6"/>
      <c r="D196" s="6"/>
      <c r="E196" s="6"/>
      <c r="F196" s="6"/>
      <c r="G196" s="21"/>
      <c r="H196" s="6"/>
    </row>
    <row r="197" spans="1:8" x14ac:dyDescent="0.25">
      <c r="A197" s="3"/>
      <c r="C197" s="6"/>
      <c r="D197" s="6"/>
      <c r="E197" s="6"/>
      <c r="F197" s="6"/>
      <c r="G197" s="21"/>
      <c r="H197" s="6"/>
    </row>
    <row r="198" spans="1:8" x14ac:dyDescent="0.25">
      <c r="A198" s="3"/>
      <c r="C198" s="6"/>
      <c r="D198" s="6"/>
      <c r="E198" s="6"/>
      <c r="F198" s="6"/>
      <c r="G198" s="21"/>
      <c r="H198" s="6"/>
    </row>
    <row r="199" spans="1:8" x14ac:dyDescent="0.25">
      <c r="A199" s="3"/>
      <c r="C199" s="6"/>
      <c r="D199" s="6"/>
      <c r="E199" s="6"/>
      <c r="F199" s="6"/>
      <c r="G199" s="21"/>
      <c r="H199" s="6"/>
    </row>
    <row r="200" spans="1:8" x14ac:dyDescent="0.25">
      <c r="A200" s="3"/>
      <c r="C200" s="6"/>
      <c r="D200" s="6"/>
      <c r="E200" s="6"/>
      <c r="F200" s="6"/>
      <c r="G200" s="21"/>
      <c r="H200" s="6"/>
    </row>
    <row r="201" spans="1:8" x14ac:dyDescent="0.25">
      <c r="A201" s="3"/>
      <c r="C201" s="6"/>
      <c r="D201" s="6"/>
      <c r="E201" s="6"/>
      <c r="F201" s="6"/>
      <c r="G201" s="21"/>
      <c r="H201" s="6"/>
    </row>
    <row r="202" spans="1:8" x14ac:dyDescent="0.25">
      <c r="A202" s="3"/>
      <c r="C202" s="6"/>
      <c r="D202" s="6"/>
      <c r="E202" s="6"/>
      <c r="F202" s="6"/>
      <c r="G202" s="21"/>
      <c r="H202" s="6"/>
    </row>
    <row r="203" spans="1:8" x14ac:dyDescent="0.25">
      <c r="A203" s="3"/>
      <c r="C203" s="6"/>
      <c r="D203" s="6"/>
      <c r="E203" s="6"/>
      <c r="F203" s="6"/>
      <c r="G203" s="21"/>
      <c r="H203" s="6"/>
    </row>
    <row r="204" spans="1:8" x14ac:dyDescent="0.25">
      <c r="A204" s="3"/>
      <c r="C204" s="6"/>
      <c r="D204" s="6"/>
      <c r="E204" s="6"/>
      <c r="F204" s="6"/>
      <c r="G204" s="21"/>
      <c r="H204" s="6"/>
    </row>
    <row r="205" spans="1:8" x14ac:dyDescent="0.25">
      <c r="A205" s="3"/>
      <c r="C205" s="6"/>
      <c r="D205" s="6"/>
      <c r="E205" s="6"/>
      <c r="F205" s="6"/>
      <c r="G205" s="21"/>
      <c r="H205" s="6"/>
    </row>
    <row r="206" spans="1:8" x14ac:dyDescent="0.25">
      <c r="A206" s="3"/>
      <c r="C206" s="6"/>
      <c r="D206" s="6"/>
      <c r="E206" s="6"/>
      <c r="F206" s="6"/>
      <c r="G206" s="21"/>
      <c r="H206" s="6"/>
    </row>
    <row r="207" spans="1:8" x14ac:dyDescent="0.25">
      <c r="A207" s="3"/>
      <c r="C207" s="6"/>
      <c r="D207" s="6"/>
      <c r="E207" s="6"/>
      <c r="F207" s="6"/>
      <c r="G207" s="21"/>
      <c r="H207" s="6"/>
    </row>
    <row r="208" spans="1:8" x14ac:dyDescent="0.25">
      <c r="A208" s="3"/>
      <c r="C208" s="6"/>
      <c r="D208" s="6"/>
      <c r="E208" s="6"/>
      <c r="F208" s="6"/>
      <c r="G208" s="21"/>
      <c r="H208" s="6"/>
    </row>
    <row r="209" spans="1:8" x14ac:dyDescent="0.25">
      <c r="A209" s="3"/>
      <c r="C209" s="6"/>
      <c r="D209" s="6"/>
      <c r="E209" s="6"/>
      <c r="F209" s="6"/>
      <c r="G209" s="21"/>
      <c r="H209" s="6"/>
    </row>
    <row r="210" spans="1:8" x14ac:dyDescent="0.25">
      <c r="A210" s="3"/>
      <c r="C210" s="6"/>
      <c r="D210" s="6"/>
      <c r="E210" s="6"/>
      <c r="F210" s="6"/>
      <c r="G210" s="21"/>
      <c r="H210" s="6"/>
    </row>
    <row r="211" spans="1:8" x14ac:dyDescent="0.25">
      <c r="A211" s="3"/>
      <c r="C211" s="6"/>
      <c r="D211" s="6"/>
      <c r="E211" s="6"/>
      <c r="F211" s="6"/>
      <c r="G211" s="21"/>
      <c r="H211" s="6"/>
    </row>
    <row r="212" spans="1:8" x14ac:dyDescent="0.25">
      <c r="A212" s="3"/>
      <c r="C212" s="6"/>
      <c r="D212" s="6"/>
      <c r="E212" s="6"/>
      <c r="F212" s="6"/>
      <c r="G212" s="21"/>
      <c r="H212" s="6"/>
    </row>
    <row r="213" spans="1:8" x14ac:dyDescent="0.25">
      <c r="A213" s="3"/>
      <c r="C213" s="6"/>
      <c r="D213" s="6"/>
      <c r="E213" s="6"/>
      <c r="F213" s="6"/>
      <c r="G213" s="21"/>
      <c r="H213" s="6"/>
    </row>
    <row r="214" spans="1:8" x14ac:dyDescent="0.25">
      <c r="A214" s="3"/>
      <c r="C214" s="6"/>
      <c r="D214" s="6"/>
      <c r="E214" s="6"/>
      <c r="F214" s="6"/>
      <c r="G214" s="21"/>
      <c r="H214" s="6"/>
    </row>
    <row r="215" spans="1:8" x14ac:dyDescent="0.25">
      <c r="A215" s="3"/>
      <c r="C215" s="6"/>
      <c r="D215" s="6"/>
      <c r="E215" s="6"/>
      <c r="F215" s="6"/>
      <c r="G215" s="21"/>
      <c r="H215" s="6"/>
    </row>
    <row r="216" spans="1:8" x14ac:dyDescent="0.25">
      <c r="A216" s="3"/>
      <c r="C216" s="6"/>
      <c r="D216" s="6"/>
      <c r="E216" s="6"/>
      <c r="F216" s="6"/>
      <c r="G216" s="21"/>
      <c r="H216" s="6"/>
    </row>
    <row r="217" spans="1:8" x14ac:dyDescent="0.25">
      <c r="A217" s="3"/>
      <c r="C217" s="6"/>
      <c r="D217" s="6"/>
      <c r="E217" s="6"/>
      <c r="F217" s="6"/>
      <c r="G217" s="21"/>
      <c r="H217" s="6"/>
    </row>
    <row r="218" spans="1:8" x14ac:dyDescent="0.25">
      <c r="A218" s="3"/>
      <c r="C218" s="6"/>
      <c r="D218" s="6"/>
      <c r="E218" s="6"/>
      <c r="F218" s="6"/>
      <c r="G218" s="21"/>
      <c r="H218" s="6"/>
    </row>
    <row r="219" spans="1:8" x14ac:dyDescent="0.25">
      <c r="A219" s="3"/>
      <c r="C219" s="6"/>
      <c r="D219" s="6"/>
      <c r="E219" s="6"/>
      <c r="F219" s="6"/>
      <c r="G219" s="21"/>
      <c r="H219" s="6"/>
    </row>
    <row r="220" spans="1:8" x14ac:dyDescent="0.25">
      <c r="A220" s="3"/>
      <c r="C220" s="6"/>
      <c r="D220" s="6"/>
      <c r="E220" s="6"/>
      <c r="F220" s="6"/>
      <c r="G220" s="21"/>
      <c r="H220" s="6"/>
    </row>
    <row r="221" spans="1:8" x14ac:dyDescent="0.25">
      <c r="A221" s="3"/>
      <c r="C221" s="6"/>
      <c r="D221" s="6"/>
      <c r="E221" s="6"/>
      <c r="F221" s="6"/>
      <c r="G221" s="21"/>
      <c r="H221" s="6"/>
    </row>
    <row r="222" spans="1:8" x14ac:dyDescent="0.25">
      <c r="A222" s="3"/>
      <c r="C222" s="6"/>
      <c r="D222" s="6"/>
      <c r="E222" s="6"/>
      <c r="F222" s="6"/>
      <c r="G222" s="21"/>
      <c r="H222" s="6"/>
    </row>
    <row r="223" spans="1:8" x14ac:dyDescent="0.25">
      <c r="A223" s="3"/>
      <c r="C223" s="6"/>
      <c r="D223" s="6"/>
      <c r="E223" s="6"/>
      <c r="F223" s="6"/>
      <c r="G223" s="21"/>
      <c r="H223" s="6"/>
    </row>
    <row r="224" spans="1:8" x14ac:dyDescent="0.25">
      <c r="A224" s="3"/>
      <c r="C224" s="6"/>
      <c r="D224" s="6"/>
      <c r="E224" s="6"/>
      <c r="F224" s="6"/>
      <c r="G224" s="21"/>
      <c r="H224" s="6"/>
    </row>
    <row r="225" spans="1:8" x14ac:dyDescent="0.25">
      <c r="A225" s="3"/>
      <c r="C225" s="6"/>
      <c r="D225" s="6"/>
      <c r="E225" s="6"/>
      <c r="F225" s="6"/>
      <c r="G225" s="21"/>
      <c r="H225" s="6"/>
    </row>
    <row r="226" spans="1:8" x14ac:dyDescent="0.25">
      <c r="A226" s="3"/>
      <c r="C226" s="6"/>
      <c r="D226" s="6"/>
      <c r="E226" s="6"/>
      <c r="F226" s="6"/>
      <c r="G226" s="21"/>
      <c r="H226" s="6"/>
    </row>
    <row r="227" spans="1:8" x14ac:dyDescent="0.25">
      <c r="A227" s="3"/>
      <c r="C227" s="6"/>
      <c r="D227" s="6"/>
      <c r="E227" s="6"/>
      <c r="F227" s="6"/>
      <c r="G227" s="21"/>
      <c r="H227" s="6"/>
    </row>
    <row r="228" spans="1:8" x14ac:dyDescent="0.25">
      <c r="A228" s="3"/>
      <c r="C228" s="6"/>
      <c r="D228" s="6"/>
      <c r="E228" s="6"/>
      <c r="F228" s="6"/>
      <c r="G228" s="21"/>
      <c r="H228" s="6"/>
    </row>
    <row r="229" spans="1:8" x14ac:dyDescent="0.25">
      <c r="A229" s="3"/>
      <c r="C229" s="6"/>
      <c r="D229" s="6"/>
      <c r="E229" s="6"/>
      <c r="F229" s="6"/>
      <c r="G229" s="21"/>
      <c r="H229" s="6"/>
    </row>
    <row r="230" spans="1:8" x14ac:dyDescent="0.25">
      <c r="A230" s="3"/>
      <c r="C230" s="6"/>
      <c r="D230" s="6"/>
      <c r="E230" s="6"/>
      <c r="F230" s="6"/>
      <c r="G230" s="21"/>
      <c r="H230" s="6"/>
    </row>
    <row r="231" spans="1:8" x14ac:dyDescent="0.25">
      <c r="A231" s="3"/>
      <c r="C231" s="6"/>
      <c r="D231" s="6"/>
      <c r="E231" s="6"/>
      <c r="F231" s="6"/>
      <c r="G231" s="21"/>
      <c r="H231" s="6"/>
    </row>
    <row r="232" spans="1:8" x14ac:dyDescent="0.25">
      <c r="A232" s="3"/>
      <c r="C232" s="6"/>
      <c r="D232" s="6"/>
      <c r="E232" s="6"/>
      <c r="F232" s="6"/>
      <c r="G232" s="21"/>
      <c r="H232" s="6"/>
    </row>
    <row r="233" spans="1:8" x14ac:dyDescent="0.25">
      <c r="A233" s="3"/>
      <c r="C233" s="6"/>
      <c r="D233" s="6"/>
      <c r="E233" s="6"/>
      <c r="F233" s="6"/>
      <c r="G233" s="21"/>
      <c r="H233" s="6"/>
    </row>
    <row r="234" spans="1:8" x14ac:dyDescent="0.25">
      <c r="A234" s="3"/>
      <c r="C234" s="6"/>
      <c r="D234" s="6"/>
      <c r="E234" s="6"/>
      <c r="F234" s="6"/>
      <c r="G234" s="21"/>
      <c r="H234" s="6"/>
    </row>
    <row r="235" spans="1:8" x14ac:dyDescent="0.25">
      <c r="A235" s="3"/>
      <c r="C235" s="6"/>
      <c r="D235" s="6"/>
      <c r="E235" s="6"/>
      <c r="F235" s="6"/>
      <c r="G235" s="21"/>
      <c r="H235" s="6"/>
    </row>
    <row r="236" spans="1:8" x14ac:dyDescent="0.25">
      <c r="A236" s="3"/>
      <c r="C236" s="6"/>
      <c r="D236" s="6"/>
      <c r="E236" s="6"/>
      <c r="F236" s="6"/>
      <c r="G236" s="21"/>
      <c r="H236" s="6"/>
    </row>
    <row r="237" spans="1:8" x14ac:dyDescent="0.25">
      <c r="A237" s="3"/>
      <c r="C237" s="6"/>
      <c r="D237" s="6"/>
      <c r="E237" s="6"/>
      <c r="F237" s="6"/>
      <c r="G237" s="21"/>
      <c r="H237" s="6"/>
    </row>
    <row r="238" spans="1:8" x14ac:dyDescent="0.25">
      <c r="A238" s="3"/>
      <c r="C238" s="6"/>
      <c r="D238" s="6"/>
      <c r="E238" s="6"/>
      <c r="F238" s="6"/>
      <c r="G238" s="21"/>
      <c r="H238" s="6"/>
    </row>
    <row r="239" spans="1:8" x14ac:dyDescent="0.25">
      <c r="A239" s="3"/>
      <c r="C239" s="6"/>
      <c r="D239" s="6"/>
      <c r="E239" s="6"/>
      <c r="F239" s="6"/>
      <c r="G239" s="21"/>
      <c r="H239" s="6"/>
    </row>
    <row r="240" spans="1:8" x14ac:dyDescent="0.25">
      <c r="A240" s="3"/>
      <c r="C240" s="6"/>
      <c r="D240" s="6"/>
      <c r="E240" s="6"/>
      <c r="F240" s="6"/>
      <c r="G240" s="21"/>
      <c r="H240" s="6"/>
    </row>
    <row r="241" spans="1:8" x14ac:dyDescent="0.25">
      <c r="A241" s="3"/>
      <c r="C241" s="6"/>
      <c r="D241" s="6"/>
      <c r="E241" s="6"/>
      <c r="F241" s="6"/>
      <c r="G241" s="21"/>
      <c r="H241" s="6"/>
    </row>
    <row r="242" spans="1:8" x14ac:dyDescent="0.25">
      <c r="A242" s="3"/>
      <c r="C242" s="6"/>
      <c r="D242" s="6"/>
      <c r="E242" s="6"/>
      <c r="F242" s="6"/>
      <c r="G242" s="21"/>
      <c r="H242" s="6"/>
    </row>
    <row r="243" spans="1:8" x14ac:dyDescent="0.25">
      <c r="A243" s="3"/>
      <c r="C243" s="6"/>
      <c r="D243" s="6"/>
      <c r="E243" s="6"/>
      <c r="F243" s="6"/>
      <c r="G243" s="21"/>
      <c r="H243" s="6"/>
    </row>
    <row r="244" spans="1:8" x14ac:dyDescent="0.25">
      <c r="A244" s="3"/>
      <c r="C244" s="6"/>
      <c r="D244" s="6"/>
      <c r="E244" s="6"/>
      <c r="F244" s="6"/>
      <c r="G244" s="21"/>
      <c r="H244" s="6"/>
    </row>
    <row r="245" spans="1:8" x14ac:dyDescent="0.25">
      <c r="A245" s="3"/>
      <c r="C245" s="6"/>
      <c r="D245" s="6"/>
      <c r="E245" s="6"/>
      <c r="F245" s="6"/>
      <c r="G245" s="21"/>
      <c r="H245" s="6"/>
    </row>
    <row r="246" spans="1:8" x14ac:dyDescent="0.25">
      <c r="A246" s="3"/>
      <c r="C246" s="6"/>
      <c r="D246" s="6"/>
      <c r="E246" s="6"/>
      <c r="F246" s="6"/>
      <c r="G246" s="21"/>
      <c r="H246" s="6"/>
    </row>
    <row r="247" spans="1:8" x14ac:dyDescent="0.25">
      <c r="A247" s="3"/>
      <c r="C247" s="6"/>
      <c r="D247" s="6"/>
      <c r="E247" s="6"/>
      <c r="F247" s="6"/>
      <c r="G247" s="21"/>
      <c r="H247" s="6"/>
    </row>
    <row r="248" spans="1:8" x14ac:dyDescent="0.25">
      <c r="A248" s="3"/>
      <c r="C248" s="6"/>
      <c r="D248" s="6"/>
      <c r="E248" s="6"/>
      <c r="F248" s="6"/>
      <c r="G248" s="21"/>
      <c r="H248" s="6"/>
    </row>
    <row r="249" spans="1:8" x14ac:dyDescent="0.25">
      <c r="A249" s="3"/>
      <c r="C249" s="6"/>
      <c r="D249" s="6"/>
      <c r="E249" s="6"/>
      <c r="F249" s="6"/>
      <c r="G249" s="21"/>
      <c r="H249" s="6"/>
    </row>
    <row r="250" spans="1:8" x14ac:dyDescent="0.25">
      <c r="A250" s="3"/>
      <c r="C250" s="6"/>
      <c r="D250" s="6"/>
      <c r="E250" s="6"/>
      <c r="F250" s="6"/>
      <c r="G250" s="21"/>
      <c r="H250" s="6"/>
    </row>
    <row r="251" spans="1:8" x14ac:dyDescent="0.25">
      <c r="A251" s="3"/>
      <c r="C251" s="6"/>
      <c r="D251" s="6"/>
      <c r="E251" s="6"/>
      <c r="F251" s="6"/>
      <c r="G251" s="21"/>
      <c r="H251" s="6"/>
    </row>
    <row r="252" spans="1:8" x14ac:dyDescent="0.25">
      <c r="A252" s="3"/>
      <c r="C252" s="6"/>
      <c r="D252" s="6"/>
      <c r="E252" s="6"/>
      <c r="F252" s="6"/>
      <c r="G252" s="21"/>
      <c r="H252" s="6"/>
    </row>
    <row r="253" spans="1:8" x14ac:dyDescent="0.25">
      <c r="A253" s="3"/>
      <c r="C253" s="6"/>
      <c r="D253" s="6"/>
      <c r="E253" s="6"/>
      <c r="F253" s="6"/>
      <c r="G253" s="21"/>
      <c r="H253" s="6"/>
    </row>
    <row r="254" spans="1:8" x14ac:dyDescent="0.25">
      <c r="A254" s="3"/>
      <c r="C254" s="6"/>
      <c r="D254" s="6"/>
      <c r="E254" s="6"/>
      <c r="F254" s="6"/>
      <c r="G254" s="21"/>
      <c r="H254" s="6"/>
    </row>
    <row r="255" spans="1:8" x14ac:dyDescent="0.25">
      <c r="A255" s="3"/>
      <c r="C255" s="6"/>
      <c r="D255" s="6"/>
      <c r="E255" s="6"/>
      <c r="F255" s="6"/>
      <c r="G255" s="21"/>
      <c r="H255" s="6"/>
    </row>
    <row r="256" spans="1:8" x14ac:dyDescent="0.25">
      <c r="A256" s="3"/>
      <c r="C256" s="6"/>
      <c r="D256" s="6"/>
      <c r="E256" s="6"/>
      <c r="F256" s="6"/>
      <c r="G256" s="21"/>
      <c r="H256" s="6"/>
    </row>
    <row r="257" spans="1:8" x14ac:dyDescent="0.25">
      <c r="A257" s="3"/>
      <c r="C257" s="6"/>
      <c r="D257" s="6"/>
      <c r="E257" s="6"/>
      <c r="F257" s="6"/>
      <c r="G257" s="21"/>
      <c r="H257" s="6"/>
    </row>
    <row r="258" spans="1:8" x14ac:dyDescent="0.25">
      <c r="A258" s="3"/>
      <c r="C258" s="6"/>
      <c r="D258" s="6"/>
      <c r="E258" s="6"/>
      <c r="F258" s="6"/>
      <c r="G258" s="21"/>
      <c r="H258" s="6"/>
    </row>
    <row r="259" spans="1:8" x14ac:dyDescent="0.25">
      <c r="A259" s="3"/>
      <c r="C259" s="6"/>
      <c r="D259" s="6"/>
      <c r="E259" s="6"/>
      <c r="F259" s="6"/>
      <c r="G259" s="21"/>
      <c r="H259" s="6"/>
    </row>
    <row r="260" spans="1:8" x14ac:dyDescent="0.25">
      <c r="G260" s="21"/>
      <c r="H260" s="6"/>
    </row>
    <row r="261" spans="1:8" x14ac:dyDescent="0.25">
      <c r="G261" s="21"/>
      <c r="H261" s="6"/>
    </row>
    <row r="262" spans="1:8" x14ac:dyDescent="0.25">
      <c r="G262" s="21"/>
      <c r="H262" s="6"/>
    </row>
    <row r="263" spans="1:8" x14ac:dyDescent="0.25">
      <c r="G263" s="21"/>
      <c r="H263" s="6"/>
    </row>
    <row r="264" spans="1:8" x14ac:dyDescent="0.25">
      <c r="G264" s="21"/>
      <c r="H264" s="6"/>
    </row>
    <row r="265" spans="1:8" x14ac:dyDescent="0.25">
      <c r="G265" s="21"/>
      <c r="H265" s="6"/>
    </row>
    <row r="266" spans="1:8" x14ac:dyDescent="0.25">
      <c r="G266" s="21"/>
      <c r="H266" s="6"/>
    </row>
    <row r="267" spans="1:8" x14ac:dyDescent="0.25">
      <c r="G267" s="21"/>
      <c r="H267" s="6"/>
    </row>
    <row r="268" spans="1:8" x14ac:dyDescent="0.25">
      <c r="G268" s="21"/>
      <c r="H268" s="6"/>
    </row>
    <row r="269" spans="1:8" x14ac:dyDescent="0.25">
      <c r="G269" s="21"/>
      <c r="H269" s="6"/>
    </row>
    <row r="270" spans="1:8" x14ac:dyDescent="0.25">
      <c r="G270" s="21"/>
      <c r="H270" s="6"/>
    </row>
    <row r="271" spans="1:8" x14ac:dyDescent="0.25">
      <c r="G271" s="21"/>
      <c r="H271" s="6"/>
    </row>
    <row r="272" spans="1:8" x14ac:dyDescent="0.25">
      <c r="G272" s="21"/>
      <c r="H272" s="6"/>
    </row>
    <row r="273" spans="7:8" x14ac:dyDescent="0.25">
      <c r="G273" s="21"/>
      <c r="H273" s="6"/>
    </row>
    <row r="274" spans="7:8" x14ac:dyDescent="0.25">
      <c r="G274" s="21"/>
      <c r="H274" s="6"/>
    </row>
    <row r="275" spans="7:8" x14ac:dyDescent="0.25">
      <c r="G275" s="21"/>
      <c r="H275" s="6"/>
    </row>
    <row r="276" spans="7:8" x14ac:dyDescent="0.25">
      <c r="G276" s="21"/>
      <c r="H276" s="6"/>
    </row>
    <row r="277" spans="7:8" x14ac:dyDescent="0.25">
      <c r="G277" s="21"/>
      <c r="H277" s="6"/>
    </row>
    <row r="278" spans="7:8" x14ac:dyDescent="0.25">
      <c r="G278" s="21"/>
      <c r="H278" s="6"/>
    </row>
    <row r="279" spans="7:8" x14ac:dyDescent="0.25">
      <c r="G279" s="21"/>
      <c r="H279" s="6"/>
    </row>
    <row r="280" spans="7:8" x14ac:dyDescent="0.25">
      <c r="G280" s="21"/>
      <c r="H280" s="6"/>
    </row>
    <row r="281" spans="7:8" x14ac:dyDescent="0.25">
      <c r="G281" s="21"/>
      <c r="H281" s="6"/>
    </row>
    <row r="282" spans="7:8" x14ac:dyDescent="0.25">
      <c r="G282" s="21"/>
      <c r="H282" s="6"/>
    </row>
    <row r="283" spans="7:8" x14ac:dyDescent="0.25">
      <c r="G283" s="21"/>
      <c r="H283" s="6"/>
    </row>
    <row r="284" spans="7:8" x14ac:dyDescent="0.25">
      <c r="G284" s="21"/>
      <c r="H284" s="6"/>
    </row>
    <row r="285" spans="7:8" x14ac:dyDescent="0.25">
      <c r="G285" s="21"/>
      <c r="H285" s="6"/>
    </row>
    <row r="286" spans="7:8" x14ac:dyDescent="0.25">
      <c r="G286" s="21"/>
      <c r="H286" s="6"/>
    </row>
    <row r="287" spans="7:8" x14ac:dyDescent="0.25">
      <c r="G287" s="21"/>
      <c r="H287" s="6"/>
    </row>
    <row r="288" spans="7:8" x14ac:dyDescent="0.25">
      <c r="G288" s="21"/>
      <c r="H288" s="6"/>
    </row>
    <row r="289" spans="7:8" x14ac:dyDescent="0.25">
      <c r="G289" s="21"/>
      <c r="H289" s="6"/>
    </row>
    <row r="290" spans="7:8" x14ac:dyDescent="0.25">
      <c r="G290" s="21"/>
      <c r="H290" s="6"/>
    </row>
    <row r="291" spans="7:8" x14ac:dyDescent="0.25">
      <c r="G291" s="21"/>
      <c r="H291" s="6"/>
    </row>
    <row r="292" spans="7:8" x14ac:dyDescent="0.25">
      <c r="G292" s="21"/>
      <c r="H292" s="6"/>
    </row>
    <row r="293" spans="7:8" x14ac:dyDescent="0.25">
      <c r="G293" s="21"/>
      <c r="H293" s="6"/>
    </row>
    <row r="294" spans="7:8" x14ac:dyDescent="0.25">
      <c r="G294" s="21"/>
      <c r="H294" s="6"/>
    </row>
    <row r="295" spans="7:8" x14ac:dyDescent="0.25">
      <c r="G295" s="21"/>
      <c r="H295" s="6"/>
    </row>
    <row r="296" spans="7:8" x14ac:dyDescent="0.25">
      <c r="G296" s="21"/>
      <c r="H296" s="6"/>
    </row>
    <row r="297" spans="7:8" x14ac:dyDescent="0.25">
      <c r="G297" s="21"/>
      <c r="H297" s="6"/>
    </row>
    <row r="298" spans="7:8" x14ac:dyDescent="0.25">
      <c r="G298" s="21"/>
      <c r="H298" s="6"/>
    </row>
    <row r="299" spans="7:8" x14ac:dyDescent="0.25">
      <c r="G299" s="21"/>
      <c r="H299" s="6"/>
    </row>
    <row r="300" spans="7:8" x14ac:dyDescent="0.25">
      <c r="G300" s="21"/>
      <c r="H300" s="6"/>
    </row>
    <row r="301" spans="7:8" x14ac:dyDescent="0.25">
      <c r="G301" s="21"/>
      <c r="H301" s="6"/>
    </row>
    <row r="302" spans="7:8" x14ac:dyDescent="0.25">
      <c r="G302" s="21"/>
      <c r="H302" s="6"/>
    </row>
    <row r="303" spans="7:8" x14ac:dyDescent="0.25">
      <c r="G303" s="21"/>
      <c r="H303" s="6"/>
    </row>
    <row r="304" spans="7:8" x14ac:dyDescent="0.25">
      <c r="G304" s="21"/>
      <c r="H304" s="6"/>
    </row>
    <row r="305" spans="7:8" x14ac:dyDescent="0.25">
      <c r="G305" s="21"/>
      <c r="H305" s="6"/>
    </row>
    <row r="306" spans="7:8" x14ac:dyDescent="0.25">
      <c r="G306" s="21"/>
      <c r="H306" s="6"/>
    </row>
    <row r="307" spans="7:8" x14ac:dyDescent="0.25">
      <c r="G307" s="21"/>
      <c r="H307" s="6"/>
    </row>
    <row r="308" spans="7:8" x14ac:dyDescent="0.25">
      <c r="G308" s="21"/>
      <c r="H308" s="6"/>
    </row>
    <row r="309" spans="7:8" x14ac:dyDescent="0.25">
      <c r="G309" s="21"/>
      <c r="H309" s="6"/>
    </row>
    <row r="310" spans="7:8" x14ac:dyDescent="0.25">
      <c r="G310" s="21"/>
      <c r="H310" s="6"/>
    </row>
    <row r="311" spans="7:8" x14ac:dyDescent="0.25">
      <c r="G311" s="21"/>
      <c r="H311" s="6"/>
    </row>
    <row r="312" spans="7:8" x14ac:dyDescent="0.25">
      <c r="G312" s="21"/>
      <c r="H312" s="6"/>
    </row>
    <row r="313" spans="7:8" x14ac:dyDescent="0.25">
      <c r="G313" s="21"/>
      <c r="H313" s="6"/>
    </row>
    <row r="314" spans="7:8" x14ac:dyDescent="0.25">
      <c r="G314" s="21"/>
      <c r="H314" s="6"/>
    </row>
    <row r="315" spans="7:8" x14ac:dyDescent="0.25">
      <c r="G315" s="21"/>
      <c r="H315" s="6"/>
    </row>
    <row r="316" spans="7:8" x14ac:dyDescent="0.25">
      <c r="G316" s="21"/>
      <c r="H316" s="6"/>
    </row>
    <row r="317" spans="7:8" x14ac:dyDescent="0.25">
      <c r="G317" s="21"/>
      <c r="H317" s="6"/>
    </row>
    <row r="318" spans="7:8" x14ac:dyDescent="0.25">
      <c r="G318" s="21"/>
      <c r="H318" s="6"/>
    </row>
    <row r="319" spans="7:8" x14ac:dyDescent="0.25">
      <c r="G319" s="21"/>
      <c r="H319" s="6"/>
    </row>
    <row r="320" spans="7:8" x14ac:dyDescent="0.25">
      <c r="G320" s="21"/>
      <c r="H320" s="6"/>
    </row>
    <row r="321" spans="7:8" x14ac:dyDescent="0.25">
      <c r="G321" s="21"/>
      <c r="H321" s="6"/>
    </row>
    <row r="322" spans="7:8" x14ac:dyDescent="0.25">
      <c r="G322" s="21"/>
      <c r="H322" s="6"/>
    </row>
    <row r="323" spans="7:8" x14ac:dyDescent="0.25">
      <c r="G323" s="21"/>
      <c r="H323" s="6"/>
    </row>
  </sheetData>
  <mergeCells count="1">
    <mergeCell ref="C2:D2"/>
  </mergeCells>
  <pageMargins left="0.2" right="0.2" top="0.25" bottom="0" header="0.3" footer="0.3"/>
  <pageSetup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00636-BF70-4B7F-8019-EC64F721CF4C}">
  <dimension ref="A1:Q274"/>
  <sheetViews>
    <sheetView showGridLines="0" workbookViewId="0">
      <selection activeCell="A4" sqref="A4:G29"/>
    </sheetView>
  </sheetViews>
  <sheetFormatPr defaultRowHeight="15" x14ac:dyDescent="0.25"/>
  <cols>
    <col min="1" max="1" width="11.5703125" bestFit="1" customWidth="1"/>
    <col min="2" max="2" width="36.85546875" bestFit="1" customWidth="1"/>
    <col min="3" max="4" width="10.140625" bestFit="1" customWidth="1"/>
    <col min="5" max="5" width="10.5703125" bestFit="1" customWidth="1"/>
    <col min="6" max="6" width="7.7109375" hidden="1" customWidth="1"/>
    <col min="7" max="7" width="11.28515625" style="18" customWidth="1"/>
    <col min="8" max="8" width="12" hidden="1" customWidth="1"/>
  </cols>
  <sheetData>
    <row r="1" spans="1:17" x14ac:dyDescent="0.25">
      <c r="A1" t="s">
        <v>490</v>
      </c>
    </row>
    <row r="2" spans="1:17" x14ac:dyDescent="0.25">
      <c r="A2" s="2"/>
      <c r="B2" s="1"/>
      <c r="C2" s="39" t="s">
        <v>482</v>
      </c>
      <c r="D2" s="39"/>
      <c r="E2" s="5"/>
      <c r="F2" s="5"/>
      <c r="G2" s="19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s="10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483</v>
      </c>
      <c r="F3" s="9" t="s">
        <v>484</v>
      </c>
      <c r="G3" s="20" t="s">
        <v>491</v>
      </c>
      <c r="H3" s="17" t="s">
        <v>493</v>
      </c>
      <c r="I3" s="9"/>
      <c r="J3" s="9"/>
      <c r="K3" s="9"/>
      <c r="L3" s="9"/>
      <c r="M3" s="9"/>
      <c r="N3" s="9"/>
      <c r="O3" s="9"/>
      <c r="P3" s="9"/>
      <c r="Q3" s="9"/>
    </row>
    <row r="4" spans="1:17" x14ac:dyDescent="0.25">
      <c r="A4" s="4" t="s">
        <v>321</v>
      </c>
      <c r="B4" t="s">
        <v>322</v>
      </c>
      <c r="C4" s="6">
        <v>65800</v>
      </c>
      <c r="D4" s="6">
        <v>38931.82</v>
      </c>
      <c r="E4" s="6">
        <f t="shared" ref="E4:E26" si="0">C4-D4</f>
        <v>26868.18</v>
      </c>
      <c r="F4" s="11">
        <f t="shared" ref="F4:F27" si="1">D4/C4</f>
        <v>0.59166899696048636</v>
      </c>
      <c r="G4" s="21">
        <v>74825</v>
      </c>
      <c r="H4" s="6">
        <f>G4-C4</f>
        <v>9025</v>
      </c>
      <c r="I4" s="6"/>
      <c r="J4" s="6"/>
      <c r="K4" s="6"/>
      <c r="L4" s="6"/>
      <c r="M4" s="6"/>
      <c r="N4" s="6"/>
      <c r="O4" s="6"/>
      <c r="P4" s="6"/>
      <c r="Q4" s="6"/>
    </row>
    <row r="5" spans="1:17" x14ac:dyDescent="0.25">
      <c r="A5" s="4" t="s">
        <v>323</v>
      </c>
      <c r="B5" t="s">
        <v>280</v>
      </c>
      <c r="C5" s="6">
        <v>4000</v>
      </c>
      <c r="D5" s="6">
        <v>1360.31</v>
      </c>
      <c r="E5" s="6">
        <f t="shared" si="0"/>
        <v>2639.69</v>
      </c>
      <c r="F5" s="11">
        <f t="shared" si="1"/>
        <v>0.34007749999999998</v>
      </c>
      <c r="G5" s="21">
        <v>3500</v>
      </c>
      <c r="H5" s="6">
        <f t="shared" ref="H5:H21" si="2">G5-C5</f>
        <v>-500</v>
      </c>
      <c r="I5" s="6"/>
      <c r="J5" s="6"/>
      <c r="K5" s="6"/>
      <c r="L5" s="6"/>
      <c r="M5" s="6"/>
      <c r="N5" s="6"/>
      <c r="O5" s="6"/>
      <c r="P5" s="6"/>
      <c r="Q5" s="6"/>
    </row>
    <row r="6" spans="1:17" x14ac:dyDescent="0.25">
      <c r="A6" s="4" t="s">
        <v>324</v>
      </c>
      <c r="B6" t="s">
        <v>198</v>
      </c>
      <c r="C6" s="6">
        <v>5462</v>
      </c>
      <c r="D6" s="6">
        <v>3109.95</v>
      </c>
      <c r="E6" s="6">
        <f t="shared" si="0"/>
        <v>2352.0500000000002</v>
      </c>
      <c r="F6" s="11">
        <f t="shared" si="1"/>
        <v>0.56937934822409375</v>
      </c>
      <c r="G6" s="21">
        <v>5725</v>
      </c>
      <c r="H6" s="6">
        <f t="shared" si="2"/>
        <v>263</v>
      </c>
      <c r="I6" s="6"/>
      <c r="J6" s="6"/>
      <c r="K6" s="6"/>
      <c r="L6" s="6"/>
      <c r="M6" s="6"/>
      <c r="N6" s="6"/>
      <c r="O6" s="6"/>
      <c r="P6" s="6"/>
      <c r="Q6" s="6"/>
    </row>
    <row r="7" spans="1:17" x14ac:dyDescent="0.25">
      <c r="A7" s="4" t="s">
        <v>325</v>
      </c>
      <c r="B7" t="s">
        <v>166</v>
      </c>
      <c r="C7" s="6">
        <v>4000</v>
      </c>
      <c r="D7" s="6">
        <v>2283.7399999999998</v>
      </c>
      <c r="E7" s="6">
        <f t="shared" si="0"/>
        <v>1716.2600000000002</v>
      </c>
      <c r="F7" s="11">
        <f t="shared" si="1"/>
        <v>0.57093499999999997</v>
      </c>
      <c r="G7" s="21">
        <v>4080</v>
      </c>
      <c r="H7" s="6">
        <f t="shared" si="2"/>
        <v>80</v>
      </c>
      <c r="I7" s="6"/>
      <c r="J7" s="6"/>
      <c r="K7" s="6"/>
      <c r="L7" s="6"/>
      <c r="M7" s="6"/>
      <c r="N7" s="6"/>
      <c r="O7" s="6"/>
      <c r="P7" s="6"/>
      <c r="Q7" s="6"/>
    </row>
    <row r="8" spans="1:17" x14ac:dyDescent="0.25">
      <c r="A8" s="4" t="s">
        <v>326</v>
      </c>
      <c r="B8" t="s">
        <v>327</v>
      </c>
      <c r="C8" s="6">
        <v>1600</v>
      </c>
      <c r="D8" s="6">
        <v>0</v>
      </c>
      <c r="E8" s="6">
        <f t="shared" si="0"/>
        <v>1600</v>
      </c>
      <c r="F8" s="11">
        <f t="shared" si="1"/>
        <v>0</v>
      </c>
      <c r="G8" s="21">
        <f t="shared" ref="G8:G26" si="3">C8</f>
        <v>1600</v>
      </c>
      <c r="H8" s="6">
        <f t="shared" si="2"/>
        <v>0</v>
      </c>
      <c r="I8" s="6"/>
      <c r="J8" s="6"/>
      <c r="K8" s="6"/>
      <c r="L8" s="6"/>
      <c r="M8" s="6"/>
      <c r="N8" s="6"/>
      <c r="O8" s="6"/>
      <c r="P8" s="6"/>
      <c r="Q8" s="6"/>
    </row>
    <row r="9" spans="1:17" x14ac:dyDescent="0.25">
      <c r="A9" s="12" t="s">
        <v>328</v>
      </c>
      <c r="B9" s="13" t="s">
        <v>168</v>
      </c>
      <c r="C9" s="14">
        <v>12550</v>
      </c>
      <c r="D9" s="14">
        <v>7601.88</v>
      </c>
      <c r="E9" s="14">
        <f t="shared" si="0"/>
        <v>4948.12</v>
      </c>
      <c r="F9" s="15">
        <f t="shared" si="1"/>
        <v>0.60572749003984061</v>
      </c>
      <c r="G9" s="22">
        <v>16710</v>
      </c>
      <c r="H9" s="14">
        <f t="shared" si="2"/>
        <v>4160</v>
      </c>
      <c r="I9" s="6"/>
      <c r="J9" s="6"/>
      <c r="K9" s="6"/>
      <c r="L9" s="6"/>
      <c r="M9" s="6"/>
      <c r="N9" s="6"/>
      <c r="O9" s="6"/>
      <c r="P9" s="6"/>
      <c r="Q9" s="6"/>
    </row>
    <row r="10" spans="1:17" x14ac:dyDescent="0.25">
      <c r="A10" s="4"/>
      <c r="B10" s="43" t="s">
        <v>531</v>
      </c>
      <c r="C10" s="6">
        <f>SUM(C4:C9)</f>
        <v>93412</v>
      </c>
      <c r="D10" s="6">
        <f t="shared" ref="D10:G10" si="4">SUM(D4:D9)</f>
        <v>53287.69999999999</v>
      </c>
      <c r="E10" s="6">
        <f t="shared" si="4"/>
        <v>40124.300000000003</v>
      </c>
      <c r="F10" s="6">
        <f t="shared" si="4"/>
        <v>2.6777883352244207</v>
      </c>
      <c r="G10" s="6">
        <f t="shared" si="4"/>
        <v>106440</v>
      </c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x14ac:dyDescent="0.25">
      <c r="A11" s="4"/>
      <c r="C11" s="6"/>
      <c r="D11" s="6"/>
      <c r="E11" s="6"/>
      <c r="F11" s="11"/>
      <c r="G11" s="21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x14ac:dyDescent="0.25">
      <c r="A12" s="4"/>
      <c r="C12" s="6"/>
      <c r="D12" s="6"/>
      <c r="E12" s="6"/>
      <c r="F12" s="11"/>
      <c r="G12" s="21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x14ac:dyDescent="0.25">
      <c r="A13" s="4" t="s">
        <v>329</v>
      </c>
      <c r="B13" t="s">
        <v>330</v>
      </c>
      <c r="C13" s="6">
        <v>10000</v>
      </c>
      <c r="D13" s="6">
        <v>0</v>
      </c>
      <c r="E13" s="6">
        <f t="shared" si="0"/>
        <v>10000</v>
      </c>
      <c r="F13" s="11">
        <f t="shared" si="1"/>
        <v>0</v>
      </c>
      <c r="G13" s="21">
        <v>0</v>
      </c>
      <c r="H13" s="6">
        <f t="shared" si="2"/>
        <v>-10000</v>
      </c>
      <c r="I13" s="6"/>
      <c r="J13" s="6"/>
      <c r="K13" s="6"/>
      <c r="L13" s="6"/>
      <c r="M13" s="6"/>
      <c r="N13" s="6"/>
      <c r="O13" s="6"/>
      <c r="P13" s="6"/>
      <c r="Q13" s="6"/>
    </row>
    <row r="14" spans="1:17" x14ac:dyDescent="0.25">
      <c r="A14" s="4" t="s">
        <v>331</v>
      </c>
      <c r="B14" t="s">
        <v>212</v>
      </c>
      <c r="C14" s="6">
        <v>2500</v>
      </c>
      <c r="D14" s="6">
        <v>2157.89</v>
      </c>
      <c r="E14" s="6">
        <f t="shared" si="0"/>
        <v>342.11000000000013</v>
      </c>
      <c r="F14" s="11">
        <f t="shared" si="1"/>
        <v>0.86315599999999992</v>
      </c>
      <c r="G14" s="21">
        <f t="shared" si="3"/>
        <v>2500</v>
      </c>
      <c r="H14" s="6">
        <f t="shared" si="2"/>
        <v>0</v>
      </c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5">
      <c r="A15" s="4" t="s">
        <v>332</v>
      </c>
      <c r="B15" t="s">
        <v>174</v>
      </c>
      <c r="C15" s="6">
        <v>2800</v>
      </c>
      <c r="D15" s="6">
        <v>1846.85</v>
      </c>
      <c r="E15" s="6">
        <f t="shared" si="0"/>
        <v>953.15000000000009</v>
      </c>
      <c r="F15" s="11">
        <f t="shared" si="1"/>
        <v>0.65958928571428566</v>
      </c>
      <c r="G15" s="21">
        <f t="shared" si="3"/>
        <v>2800</v>
      </c>
      <c r="H15" s="6">
        <f t="shared" si="2"/>
        <v>0</v>
      </c>
      <c r="I15" s="6"/>
      <c r="J15" s="6"/>
      <c r="K15" s="6"/>
      <c r="L15" s="6"/>
      <c r="M15" s="6"/>
      <c r="N15" s="6"/>
      <c r="O15" s="6"/>
      <c r="P15" s="6"/>
      <c r="Q15" s="6"/>
    </row>
    <row r="16" spans="1:17" x14ac:dyDescent="0.25">
      <c r="A16" s="4" t="s">
        <v>333</v>
      </c>
      <c r="B16" t="s">
        <v>334</v>
      </c>
      <c r="C16" s="6">
        <v>6000</v>
      </c>
      <c r="D16" s="6">
        <v>6687.99</v>
      </c>
      <c r="E16" s="6">
        <f t="shared" si="0"/>
        <v>-687.98999999999978</v>
      </c>
      <c r="F16" s="11">
        <f t="shared" si="1"/>
        <v>1.114665</v>
      </c>
      <c r="G16" s="21">
        <v>7000</v>
      </c>
      <c r="H16" s="6">
        <f t="shared" si="2"/>
        <v>1000</v>
      </c>
      <c r="I16" s="6"/>
      <c r="J16" s="6"/>
      <c r="K16" s="6"/>
      <c r="L16" s="6"/>
      <c r="M16" s="6"/>
      <c r="N16" s="6"/>
      <c r="O16" s="6"/>
      <c r="P16" s="6"/>
      <c r="Q16" s="6"/>
    </row>
    <row r="17" spans="1:17" x14ac:dyDescent="0.25">
      <c r="A17" s="4" t="s">
        <v>335</v>
      </c>
      <c r="B17" t="s">
        <v>180</v>
      </c>
      <c r="C17" s="6">
        <v>4000</v>
      </c>
      <c r="D17" s="6">
        <v>4440</v>
      </c>
      <c r="E17" s="6">
        <f t="shared" si="0"/>
        <v>-440</v>
      </c>
      <c r="F17" s="11">
        <f t="shared" si="1"/>
        <v>1.1100000000000001</v>
      </c>
      <c r="G17" s="21">
        <v>5000</v>
      </c>
      <c r="H17" s="6">
        <f t="shared" si="2"/>
        <v>1000</v>
      </c>
      <c r="I17" s="6"/>
      <c r="J17" s="6"/>
      <c r="K17" s="6"/>
      <c r="L17" s="6"/>
      <c r="M17" s="6"/>
      <c r="N17" s="6"/>
      <c r="O17" s="6"/>
      <c r="P17" s="6"/>
      <c r="Q17" s="6"/>
    </row>
    <row r="18" spans="1:17" x14ac:dyDescent="0.25">
      <c r="A18" s="4" t="s">
        <v>336</v>
      </c>
      <c r="B18" t="s">
        <v>188</v>
      </c>
      <c r="C18" s="6">
        <v>500</v>
      </c>
      <c r="D18" s="6">
        <v>0</v>
      </c>
      <c r="E18" s="6">
        <f t="shared" si="0"/>
        <v>500</v>
      </c>
      <c r="F18" s="11">
        <f t="shared" si="1"/>
        <v>0</v>
      </c>
      <c r="G18" s="21">
        <v>200</v>
      </c>
      <c r="H18" s="6">
        <f t="shared" si="2"/>
        <v>-300</v>
      </c>
      <c r="I18" s="6"/>
      <c r="J18" s="6"/>
      <c r="K18" s="6"/>
      <c r="L18" s="6"/>
      <c r="M18" s="6"/>
      <c r="N18" s="6"/>
      <c r="O18" s="6"/>
      <c r="P18" s="6"/>
      <c r="Q18" s="6"/>
    </row>
    <row r="19" spans="1:17" x14ac:dyDescent="0.25">
      <c r="A19" s="4" t="s">
        <v>337</v>
      </c>
      <c r="B19" t="s">
        <v>190</v>
      </c>
      <c r="C19" s="6">
        <v>19000</v>
      </c>
      <c r="D19" s="6">
        <v>21369.93</v>
      </c>
      <c r="E19" s="6">
        <f t="shared" si="0"/>
        <v>-2369.9300000000003</v>
      </c>
      <c r="F19" s="11">
        <f t="shared" si="1"/>
        <v>1.1247331578947368</v>
      </c>
      <c r="G19" s="21">
        <v>25000</v>
      </c>
      <c r="H19" s="6">
        <f t="shared" si="2"/>
        <v>6000</v>
      </c>
      <c r="I19" s="6"/>
      <c r="J19" s="6"/>
      <c r="K19" s="6"/>
      <c r="L19" s="6"/>
      <c r="M19" s="6"/>
      <c r="N19" s="6"/>
      <c r="O19" s="6"/>
      <c r="P19" s="6"/>
      <c r="Q19" s="6"/>
    </row>
    <row r="20" spans="1:17" x14ac:dyDescent="0.25">
      <c r="A20" s="4" t="s">
        <v>338</v>
      </c>
      <c r="B20" t="s">
        <v>192</v>
      </c>
      <c r="C20" s="6">
        <v>1500</v>
      </c>
      <c r="D20" s="6">
        <v>315.87</v>
      </c>
      <c r="E20" s="6">
        <f t="shared" si="0"/>
        <v>1184.1300000000001</v>
      </c>
      <c r="F20" s="11">
        <f t="shared" si="1"/>
        <v>0.21057999999999999</v>
      </c>
      <c r="G20" s="21">
        <f t="shared" si="3"/>
        <v>1500</v>
      </c>
      <c r="H20" s="6">
        <f t="shared" si="2"/>
        <v>0</v>
      </c>
      <c r="I20" s="6"/>
      <c r="J20" s="6"/>
      <c r="K20" s="6"/>
      <c r="L20" s="6"/>
      <c r="M20" s="6"/>
      <c r="N20" s="6"/>
      <c r="O20" s="6"/>
      <c r="P20" s="6"/>
      <c r="Q20" s="6"/>
    </row>
    <row r="21" spans="1:17" x14ac:dyDescent="0.25">
      <c r="A21" s="4" t="s">
        <v>339</v>
      </c>
      <c r="B21" t="s">
        <v>340</v>
      </c>
      <c r="C21" s="6">
        <v>1500</v>
      </c>
      <c r="D21" s="6">
        <v>827.98</v>
      </c>
      <c r="E21" s="6">
        <f t="shared" si="0"/>
        <v>672.02</v>
      </c>
      <c r="F21" s="11">
        <f t="shared" si="1"/>
        <v>0.55198666666666663</v>
      </c>
      <c r="G21" s="21">
        <f t="shared" si="3"/>
        <v>1500</v>
      </c>
      <c r="H21" s="6">
        <f t="shared" si="2"/>
        <v>0</v>
      </c>
      <c r="I21" s="6"/>
      <c r="J21" s="6"/>
      <c r="K21" s="6"/>
      <c r="L21" s="6"/>
      <c r="M21" s="6"/>
      <c r="N21" s="6"/>
      <c r="O21" s="6"/>
      <c r="P21" s="6"/>
      <c r="Q21" s="6"/>
    </row>
    <row r="22" spans="1:17" x14ac:dyDescent="0.25">
      <c r="A22" s="4" t="s">
        <v>341</v>
      </c>
      <c r="B22" t="s">
        <v>342</v>
      </c>
      <c r="C22" s="6">
        <v>2500</v>
      </c>
      <c r="D22" s="6">
        <v>1365.67</v>
      </c>
      <c r="E22" s="6">
        <f t="shared" si="0"/>
        <v>1134.33</v>
      </c>
      <c r="F22" s="11">
        <f t="shared" si="1"/>
        <v>0.54626799999999998</v>
      </c>
      <c r="G22" s="21">
        <f t="shared" si="3"/>
        <v>2500</v>
      </c>
      <c r="H22" s="23">
        <f>G22-C22</f>
        <v>0</v>
      </c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25">
      <c r="A23" s="4" t="s">
        <v>343</v>
      </c>
      <c r="B23" t="s">
        <v>344</v>
      </c>
      <c r="C23" s="6">
        <v>4000</v>
      </c>
      <c r="D23" s="6">
        <v>3057.47</v>
      </c>
      <c r="E23" s="6">
        <f t="shared" si="0"/>
        <v>942.5300000000002</v>
      </c>
      <c r="F23" s="11">
        <f t="shared" si="1"/>
        <v>0.76436749999999998</v>
      </c>
      <c r="G23" s="21">
        <f t="shared" si="3"/>
        <v>4000</v>
      </c>
      <c r="H23" s="23">
        <f>G23-C23</f>
        <v>0</v>
      </c>
      <c r="I23" s="6"/>
      <c r="J23" s="6"/>
      <c r="K23" s="6"/>
      <c r="L23" s="6"/>
      <c r="M23" s="6"/>
      <c r="N23" s="6"/>
      <c r="O23" s="6"/>
      <c r="P23" s="6"/>
      <c r="Q23" s="6"/>
    </row>
    <row r="24" spans="1:17" x14ac:dyDescent="0.25">
      <c r="A24" s="4" t="s">
        <v>345</v>
      </c>
      <c r="B24" t="s">
        <v>246</v>
      </c>
      <c r="C24" s="6">
        <v>750</v>
      </c>
      <c r="D24" s="6">
        <v>82.1</v>
      </c>
      <c r="E24" s="6">
        <f t="shared" si="0"/>
        <v>667.9</v>
      </c>
      <c r="F24" s="11">
        <f t="shared" si="1"/>
        <v>0.10946666666666666</v>
      </c>
      <c r="G24" s="21">
        <f t="shared" si="3"/>
        <v>750</v>
      </c>
      <c r="H24" s="23">
        <f>G24-C24</f>
        <v>0</v>
      </c>
      <c r="I24" s="6"/>
      <c r="J24" s="6"/>
      <c r="K24" s="6"/>
      <c r="L24" s="6"/>
      <c r="M24" s="6"/>
      <c r="N24" s="6"/>
      <c r="O24" s="6"/>
      <c r="P24" s="6"/>
      <c r="Q24" s="6"/>
    </row>
    <row r="25" spans="1:17" x14ac:dyDescent="0.25">
      <c r="A25" s="4" t="s">
        <v>346</v>
      </c>
      <c r="B25" t="s">
        <v>347</v>
      </c>
      <c r="C25" s="6">
        <v>2700</v>
      </c>
      <c r="D25" s="6">
        <v>0</v>
      </c>
      <c r="E25" s="6">
        <f t="shared" si="0"/>
        <v>2700</v>
      </c>
      <c r="F25" s="11">
        <f t="shared" si="1"/>
        <v>0</v>
      </c>
      <c r="G25" s="21">
        <f t="shared" si="3"/>
        <v>2700</v>
      </c>
      <c r="H25" s="23">
        <f>G25-C25</f>
        <v>0</v>
      </c>
      <c r="I25" s="6"/>
      <c r="J25" s="6"/>
      <c r="K25" s="6"/>
      <c r="L25" s="6"/>
      <c r="M25" s="6"/>
      <c r="N25" s="6"/>
      <c r="O25" s="6"/>
      <c r="P25" s="6"/>
      <c r="Q25" s="6"/>
    </row>
    <row r="26" spans="1:17" x14ac:dyDescent="0.25">
      <c r="A26" s="4" t="s">
        <v>348</v>
      </c>
      <c r="B26" t="s">
        <v>349</v>
      </c>
      <c r="C26" s="14">
        <v>0</v>
      </c>
      <c r="D26" s="14">
        <v>16710.240000000002</v>
      </c>
      <c r="E26" s="14">
        <f t="shared" si="0"/>
        <v>-16710.240000000002</v>
      </c>
      <c r="F26" s="15">
        <v>0</v>
      </c>
      <c r="G26" s="22">
        <f t="shared" si="3"/>
        <v>0</v>
      </c>
      <c r="H26" s="14">
        <f>G26-C26</f>
        <v>0</v>
      </c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5">
      <c r="A27" s="3"/>
      <c r="B27" t="s">
        <v>536</v>
      </c>
      <c r="C27" s="32">
        <f>SUM(C13:C26)</f>
        <v>57750</v>
      </c>
      <c r="D27" s="32">
        <f t="shared" ref="D27:G27" si="5">SUM(D13:D26)</f>
        <v>58861.990000000005</v>
      </c>
      <c r="E27" s="32">
        <f t="shared" si="5"/>
        <v>-1111.9899999999998</v>
      </c>
      <c r="F27" s="32">
        <f t="shared" si="5"/>
        <v>7.0548122769423554</v>
      </c>
      <c r="G27" s="32">
        <f t="shared" si="5"/>
        <v>55450</v>
      </c>
      <c r="H27" s="21">
        <f>SUM(H4:H26)</f>
        <v>10728</v>
      </c>
      <c r="I27" s="6"/>
      <c r="J27" s="6"/>
      <c r="K27" s="6"/>
      <c r="L27" s="6"/>
      <c r="M27" s="6"/>
      <c r="N27" s="6"/>
      <c r="O27" s="6"/>
      <c r="P27" s="6"/>
      <c r="Q27" s="6"/>
    </row>
    <row r="28" spans="1:17" x14ac:dyDescent="0.25">
      <c r="A28" s="3"/>
      <c r="C28" s="6"/>
      <c r="D28" s="6"/>
      <c r="E28" s="6"/>
      <c r="F28" s="6"/>
      <c r="G28" s="21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5">
      <c r="A29" s="3"/>
      <c r="B29" t="s">
        <v>534</v>
      </c>
      <c r="C29" s="6">
        <f>C10+C27</f>
        <v>151162</v>
      </c>
      <c r="D29" s="6">
        <f t="shared" ref="D29:G29" si="6">D10+D27</f>
        <v>112149.69</v>
      </c>
      <c r="E29" s="6">
        <f t="shared" si="6"/>
        <v>39012.310000000005</v>
      </c>
      <c r="F29" s="6">
        <f t="shared" si="6"/>
        <v>9.7326006121667756</v>
      </c>
      <c r="G29" s="6">
        <f t="shared" si="6"/>
        <v>161890</v>
      </c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x14ac:dyDescent="0.25">
      <c r="A30" s="3"/>
      <c r="C30" s="6"/>
      <c r="D30" s="6"/>
      <c r="E30" s="6"/>
      <c r="F30" s="6"/>
      <c r="G30" s="21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25">
      <c r="A31" s="3"/>
      <c r="C31" s="6"/>
      <c r="D31" s="6"/>
      <c r="E31" s="6"/>
      <c r="F31" s="6"/>
      <c r="G31" s="21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x14ac:dyDescent="0.25">
      <c r="A32" s="3"/>
      <c r="C32" s="6"/>
      <c r="D32" s="6"/>
      <c r="E32" s="6"/>
      <c r="F32" s="6"/>
      <c r="G32" s="21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x14ac:dyDescent="0.25">
      <c r="A33" s="3"/>
      <c r="C33" s="6"/>
      <c r="D33" s="6"/>
      <c r="E33" s="6"/>
      <c r="F33" s="6"/>
      <c r="G33" s="21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x14ac:dyDescent="0.25">
      <c r="A34" s="3"/>
      <c r="C34" s="6"/>
      <c r="D34" s="6"/>
      <c r="E34" s="6"/>
      <c r="F34" s="6"/>
      <c r="G34" s="21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x14ac:dyDescent="0.25">
      <c r="A35" s="3"/>
      <c r="C35" s="6"/>
      <c r="D35" s="6"/>
      <c r="E35" s="6"/>
      <c r="F35" s="6"/>
      <c r="G35" s="21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x14ac:dyDescent="0.25">
      <c r="A36" s="3"/>
      <c r="C36" s="6"/>
      <c r="D36" s="6"/>
      <c r="E36" s="6"/>
      <c r="F36" s="6"/>
      <c r="G36" s="21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x14ac:dyDescent="0.25">
      <c r="A37" s="3"/>
      <c r="C37" s="6"/>
      <c r="D37" s="6"/>
      <c r="E37" s="6"/>
      <c r="F37" s="6"/>
      <c r="G37" s="21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x14ac:dyDescent="0.25">
      <c r="A38" s="3"/>
      <c r="C38" s="6"/>
      <c r="D38" s="6"/>
      <c r="E38" s="6"/>
      <c r="F38" s="6"/>
      <c r="G38" s="21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x14ac:dyDescent="0.25">
      <c r="A39" s="3"/>
      <c r="C39" s="6"/>
      <c r="D39" s="6"/>
      <c r="E39" s="6"/>
      <c r="F39" s="6"/>
      <c r="G39" s="21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x14ac:dyDescent="0.25">
      <c r="A40" s="3"/>
      <c r="C40" s="6"/>
      <c r="D40" s="6"/>
      <c r="E40" s="6"/>
      <c r="F40" s="6"/>
      <c r="G40" s="21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5">
      <c r="A41" s="3"/>
      <c r="C41" s="6"/>
      <c r="D41" s="6"/>
      <c r="E41" s="6"/>
      <c r="F41" s="6"/>
      <c r="G41" s="21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x14ac:dyDescent="0.25">
      <c r="A42" s="3"/>
      <c r="C42" s="6"/>
      <c r="D42" s="6"/>
      <c r="E42" s="6"/>
      <c r="F42" s="6"/>
      <c r="G42" s="21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x14ac:dyDescent="0.25">
      <c r="A43" s="3"/>
      <c r="C43" s="6"/>
      <c r="D43" s="6"/>
      <c r="E43" s="6"/>
      <c r="F43" s="6"/>
      <c r="G43" s="21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x14ac:dyDescent="0.25">
      <c r="A44" s="3"/>
      <c r="C44" s="6"/>
      <c r="D44" s="6"/>
      <c r="E44" s="6"/>
      <c r="F44" s="6"/>
      <c r="G44" s="21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x14ac:dyDescent="0.25">
      <c r="A45" s="3"/>
      <c r="C45" s="6"/>
      <c r="D45" s="6"/>
      <c r="E45" s="6"/>
      <c r="F45" s="6"/>
      <c r="G45" s="21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x14ac:dyDescent="0.25">
      <c r="A46" s="3"/>
      <c r="C46" s="6"/>
      <c r="D46" s="6"/>
      <c r="E46" s="6"/>
      <c r="F46" s="6"/>
      <c r="G46" s="21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x14ac:dyDescent="0.25">
      <c r="A47" s="3"/>
      <c r="C47" s="6"/>
      <c r="D47" s="6"/>
      <c r="E47" s="6"/>
      <c r="F47" s="6"/>
      <c r="G47" s="21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x14ac:dyDescent="0.25">
      <c r="A48" s="3"/>
      <c r="C48" s="6"/>
      <c r="D48" s="6"/>
      <c r="E48" s="6"/>
      <c r="F48" s="6"/>
      <c r="G48" s="21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x14ac:dyDescent="0.25">
      <c r="A49" s="3"/>
      <c r="C49" s="6"/>
      <c r="D49" s="6"/>
      <c r="E49" s="6"/>
      <c r="F49" s="6"/>
      <c r="G49" s="21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x14ac:dyDescent="0.25">
      <c r="A50" s="3"/>
      <c r="C50" s="6"/>
      <c r="D50" s="6"/>
      <c r="E50" s="6"/>
      <c r="F50" s="6"/>
      <c r="G50" s="21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x14ac:dyDescent="0.25">
      <c r="A51" s="3"/>
      <c r="C51" s="6"/>
      <c r="D51" s="6"/>
      <c r="E51" s="6"/>
      <c r="F51" s="6"/>
      <c r="G51" s="21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x14ac:dyDescent="0.25">
      <c r="A52" s="3"/>
      <c r="C52" s="6"/>
      <c r="D52" s="6"/>
      <c r="E52" s="6"/>
      <c r="F52" s="6"/>
      <c r="G52" s="21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x14ac:dyDescent="0.25">
      <c r="G53" s="21"/>
      <c r="H53" s="6"/>
    </row>
    <row r="54" spans="1:17" x14ac:dyDescent="0.25">
      <c r="G54" s="21"/>
      <c r="H54" s="6"/>
    </row>
    <row r="55" spans="1:17" x14ac:dyDescent="0.25">
      <c r="G55" s="21"/>
      <c r="H55" s="6"/>
    </row>
    <row r="56" spans="1:17" x14ac:dyDescent="0.25">
      <c r="G56" s="21"/>
      <c r="H56" s="6"/>
    </row>
    <row r="57" spans="1:17" x14ac:dyDescent="0.25">
      <c r="G57" s="21"/>
      <c r="H57" s="6"/>
    </row>
    <row r="58" spans="1:17" x14ac:dyDescent="0.25">
      <c r="G58" s="21"/>
      <c r="H58" s="6"/>
    </row>
    <row r="59" spans="1:17" x14ac:dyDescent="0.25">
      <c r="G59" s="21"/>
      <c r="H59" s="6"/>
    </row>
    <row r="60" spans="1:17" x14ac:dyDescent="0.25">
      <c r="G60" s="21"/>
      <c r="H60" s="6"/>
    </row>
    <row r="61" spans="1:17" x14ac:dyDescent="0.25">
      <c r="G61" s="21"/>
      <c r="H61" s="6"/>
    </row>
    <row r="62" spans="1:17" x14ac:dyDescent="0.25">
      <c r="G62" s="21"/>
      <c r="H62" s="6"/>
    </row>
    <row r="63" spans="1:17" x14ac:dyDescent="0.25">
      <c r="G63" s="21"/>
      <c r="H63" s="6"/>
    </row>
    <row r="64" spans="1:17" x14ac:dyDescent="0.25">
      <c r="G64" s="21"/>
      <c r="H64" s="6"/>
    </row>
    <row r="65" spans="7:8" x14ac:dyDescent="0.25">
      <c r="G65" s="21"/>
      <c r="H65" s="6"/>
    </row>
    <row r="66" spans="7:8" x14ac:dyDescent="0.25">
      <c r="G66" s="21"/>
      <c r="H66" s="6"/>
    </row>
    <row r="67" spans="7:8" x14ac:dyDescent="0.25">
      <c r="G67" s="21"/>
      <c r="H67" s="6"/>
    </row>
    <row r="68" spans="7:8" x14ac:dyDescent="0.25">
      <c r="G68" s="21"/>
      <c r="H68" s="6"/>
    </row>
    <row r="69" spans="7:8" x14ac:dyDescent="0.25">
      <c r="G69" s="21"/>
      <c r="H69" s="6"/>
    </row>
    <row r="70" spans="7:8" x14ac:dyDescent="0.25">
      <c r="G70" s="21"/>
      <c r="H70" s="6"/>
    </row>
    <row r="71" spans="7:8" x14ac:dyDescent="0.25">
      <c r="G71" s="21"/>
      <c r="H71" s="6"/>
    </row>
    <row r="72" spans="7:8" x14ac:dyDescent="0.25">
      <c r="G72" s="21"/>
      <c r="H72" s="6"/>
    </row>
    <row r="73" spans="7:8" x14ac:dyDescent="0.25">
      <c r="G73" s="21"/>
      <c r="H73" s="6"/>
    </row>
    <row r="74" spans="7:8" x14ac:dyDescent="0.25">
      <c r="G74" s="21"/>
      <c r="H74" s="6"/>
    </row>
    <row r="75" spans="7:8" x14ac:dyDescent="0.25">
      <c r="G75" s="21"/>
      <c r="H75" s="6"/>
    </row>
    <row r="76" spans="7:8" x14ac:dyDescent="0.25">
      <c r="G76" s="21"/>
      <c r="H76" s="6"/>
    </row>
    <row r="77" spans="7:8" x14ac:dyDescent="0.25">
      <c r="G77" s="21"/>
      <c r="H77" s="6"/>
    </row>
    <row r="78" spans="7:8" x14ac:dyDescent="0.25">
      <c r="G78" s="21"/>
      <c r="H78" s="6"/>
    </row>
    <row r="79" spans="7:8" x14ac:dyDescent="0.25">
      <c r="G79" s="21"/>
      <c r="H79" s="6"/>
    </row>
    <row r="80" spans="7:8" x14ac:dyDescent="0.25">
      <c r="G80" s="21"/>
      <c r="H80" s="6"/>
    </row>
    <row r="81" spans="7:8" x14ac:dyDescent="0.25">
      <c r="G81" s="21"/>
      <c r="H81" s="6"/>
    </row>
    <row r="82" spans="7:8" x14ac:dyDescent="0.25">
      <c r="G82" s="21"/>
      <c r="H82" s="6"/>
    </row>
    <row r="83" spans="7:8" x14ac:dyDescent="0.25">
      <c r="G83" s="21"/>
      <c r="H83" s="6"/>
    </row>
    <row r="84" spans="7:8" x14ac:dyDescent="0.25">
      <c r="G84" s="21"/>
      <c r="H84" s="6"/>
    </row>
    <row r="85" spans="7:8" x14ac:dyDescent="0.25">
      <c r="G85" s="21"/>
      <c r="H85" s="6"/>
    </row>
    <row r="86" spans="7:8" x14ac:dyDescent="0.25">
      <c r="G86" s="21"/>
      <c r="H86" s="6"/>
    </row>
    <row r="87" spans="7:8" x14ac:dyDescent="0.25">
      <c r="G87" s="21"/>
      <c r="H87" s="6"/>
    </row>
    <row r="88" spans="7:8" x14ac:dyDescent="0.25">
      <c r="G88" s="21"/>
      <c r="H88" s="6"/>
    </row>
    <row r="89" spans="7:8" x14ac:dyDescent="0.25">
      <c r="G89" s="21"/>
      <c r="H89" s="6"/>
    </row>
    <row r="90" spans="7:8" x14ac:dyDescent="0.25">
      <c r="G90" s="21"/>
      <c r="H90" s="6"/>
    </row>
    <row r="91" spans="7:8" x14ac:dyDescent="0.25">
      <c r="G91" s="21"/>
      <c r="H91" s="6"/>
    </row>
    <row r="92" spans="7:8" x14ac:dyDescent="0.25">
      <c r="G92" s="21"/>
      <c r="H92" s="6"/>
    </row>
    <row r="93" spans="7:8" x14ac:dyDescent="0.25">
      <c r="G93" s="21"/>
      <c r="H93" s="6"/>
    </row>
    <row r="94" spans="7:8" x14ac:dyDescent="0.25">
      <c r="G94" s="21"/>
      <c r="H94" s="6"/>
    </row>
    <row r="95" spans="7:8" x14ac:dyDescent="0.25">
      <c r="G95" s="21"/>
      <c r="H95" s="6"/>
    </row>
    <row r="96" spans="7:8" x14ac:dyDescent="0.25">
      <c r="G96" s="21"/>
      <c r="H96" s="6"/>
    </row>
    <row r="97" spans="7:8" x14ac:dyDescent="0.25">
      <c r="G97" s="21"/>
      <c r="H97" s="6"/>
    </row>
    <row r="98" spans="7:8" x14ac:dyDescent="0.25">
      <c r="G98" s="21"/>
      <c r="H98" s="6"/>
    </row>
    <row r="99" spans="7:8" x14ac:dyDescent="0.25">
      <c r="G99" s="21"/>
      <c r="H99" s="6"/>
    </row>
    <row r="100" spans="7:8" x14ac:dyDescent="0.25">
      <c r="G100" s="21"/>
      <c r="H100" s="6"/>
    </row>
    <row r="101" spans="7:8" x14ac:dyDescent="0.25">
      <c r="G101" s="21"/>
      <c r="H101" s="6"/>
    </row>
    <row r="102" spans="7:8" x14ac:dyDescent="0.25">
      <c r="G102" s="21"/>
      <c r="H102" s="6"/>
    </row>
    <row r="103" spans="7:8" x14ac:dyDescent="0.25">
      <c r="G103" s="21"/>
      <c r="H103" s="6"/>
    </row>
    <row r="104" spans="7:8" x14ac:dyDescent="0.25">
      <c r="G104" s="21"/>
      <c r="H104" s="6"/>
    </row>
    <row r="105" spans="7:8" x14ac:dyDescent="0.25">
      <c r="G105" s="21"/>
      <c r="H105" s="6"/>
    </row>
    <row r="106" spans="7:8" x14ac:dyDescent="0.25">
      <c r="G106" s="21"/>
      <c r="H106" s="6"/>
    </row>
    <row r="107" spans="7:8" x14ac:dyDescent="0.25">
      <c r="G107" s="21"/>
      <c r="H107" s="6"/>
    </row>
    <row r="108" spans="7:8" x14ac:dyDescent="0.25">
      <c r="G108" s="21"/>
      <c r="H108" s="6"/>
    </row>
    <row r="109" spans="7:8" x14ac:dyDescent="0.25">
      <c r="G109" s="21"/>
      <c r="H109" s="6"/>
    </row>
    <row r="110" spans="7:8" x14ac:dyDescent="0.25">
      <c r="G110" s="21"/>
      <c r="H110" s="6"/>
    </row>
    <row r="111" spans="7:8" x14ac:dyDescent="0.25">
      <c r="G111" s="21"/>
      <c r="H111" s="6"/>
    </row>
    <row r="112" spans="7:8" x14ac:dyDescent="0.25">
      <c r="G112" s="21"/>
      <c r="H112" s="6"/>
    </row>
    <row r="113" spans="7:8" x14ac:dyDescent="0.25">
      <c r="G113" s="21"/>
      <c r="H113" s="6"/>
    </row>
    <row r="114" spans="7:8" x14ac:dyDescent="0.25">
      <c r="G114" s="21"/>
      <c r="H114" s="6"/>
    </row>
    <row r="115" spans="7:8" x14ac:dyDescent="0.25">
      <c r="G115" s="21"/>
      <c r="H115" s="6"/>
    </row>
    <row r="116" spans="7:8" x14ac:dyDescent="0.25">
      <c r="G116" s="21"/>
      <c r="H116" s="6"/>
    </row>
    <row r="117" spans="7:8" x14ac:dyDescent="0.25">
      <c r="G117" s="21"/>
      <c r="H117" s="6"/>
    </row>
    <row r="118" spans="7:8" x14ac:dyDescent="0.25">
      <c r="G118" s="21"/>
      <c r="H118" s="6"/>
    </row>
    <row r="119" spans="7:8" x14ac:dyDescent="0.25">
      <c r="G119" s="21"/>
      <c r="H119" s="6"/>
    </row>
    <row r="120" spans="7:8" x14ac:dyDescent="0.25">
      <c r="G120" s="21"/>
      <c r="H120" s="6"/>
    </row>
    <row r="121" spans="7:8" x14ac:dyDescent="0.25">
      <c r="G121" s="21"/>
      <c r="H121" s="6"/>
    </row>
    <row r="122" spans="7:8" x14ac:dyDescent="0.25">
      <c r="G122" s="21"/>
      <c r="H122" s="6"/>
    </row>
    <row r="123" spans="7:8" x14ac:dyDescent="0.25">
      <c r="G123" s="21"/>
      <c r="H123" s="6"/>
    </row>
    <row r="124" spans="7:8" x14ac:dyDescent="0.25">
      <c r="G124" s="21"/>
      <c r="H124" s="6"/>
    </row>
    <row r="125" spans="7:8" x14ac:dyDescent="0.25">
      <c r="G125" s="21"/>
      <c r="H125" s="6"/>
    </row>
    <row r="126" spans="7:8" x14ac:dyDescent="0.25">
      <c r="G126" s="21"/>
      <c r="H126" s="6"/>
    </row>
    <row r="127" spans="7:8" x14ac:dyDescent="0.25">
      <c r="G127" s="21"/>
      <c r="H127" s="6"/>
    </row>
    <row r="128" spans="7:8" x14ac:dyDescent="0.25">
      <c r="G128" s="21"/>
      <c r="H128" s="6"/>
    </row>
    <row r="129" spans="7:8" x14ac:dyDescent="0.25">
      <c r="G129" s="21"/>
      <c r="H129" s="6"/>
    </row>
    <row r="130" spans="7:8" x14ac:dyDescent="0.25">
      <c r="G130" s="21"/>
      <c r="H130" s="6"/>
    </row>
    <row r="131" spans="7:8" x14ac:dyDescent="0.25">
      <c r="G131" s="21"/>
      <c r="H131" s="6"/>
    </row>
    <row r="132" spans="7:8" x14ac:dyDescent="0.25">
      <c r="G132" s="21"/>
      <c r="H132" s="6"/>
    </row>
    <row r="133" spans="7:8" x14ac:dyDescent="0.25">
      <c r="G133" s="21"/>
      <c r="H133" s="6"/>
    </row>
    <row r="134" spans="7:8" x14ac:dyDescent="0.25">
      <c r="G134" s="21"/>
      <c r="H134" s="6"/>
    </row>
    <row r="135" spans="7:8" x14ac:dyDescent="0.25">
      <c r="G135" s="21"/>
      <c r="H135" s="6"/>
    </row>
    <row r="136" spans="7:8" x14ac:dyDescent="0.25">
      <c r="G136" s="21"/>
      <c r="H136" s="6"/>
    </row>
    <row r="137" spans="7:8" x14ac:dyDescent="0.25">
      <c r="G137" s="21"/>
      <c r="H137" s="6"/>
    </row>
    <row r="138" spans="7:8" x14ac:dyDescent="0.25">
      <c r="G138" s="21"/>
      <c r="H138" s="6"/>
    </row>
    <row r="139" spans="7:8" x14ac:dyDescent="0.25">
      <c r="G139" s="21"/>
      <c r="H139" s="6"/>
    </row>
    <row r="140" spans="7:8" x14ac:dyDescent="0.25">
      <c r="G140" s="21"/>
      <c r="H140" s="6"/>
    </row>
    <row r="141" spans="7:8" x14ac:dyDescent="0.25">
      <c r="G141" s="21"/>
      <c r="H141" s="6"/>
    </row>
    <row r="142" spans="7:8" x14ac:dyDescent="0.25">
      <c r="G142" s="21"/>
      <c r="H142" s="6"/>
    </row>
    <row r="143" spans="7:8" x14ac:dyDescent="0.25">
      <c r="G143" s="21"/>
      <c r="H143" s="6"/>
    </row>
    <row r="144" spans="7:8" x14ac:dyDescent="0.25">
      <c r="G144" s="21"/>
      <c r="H144" s="6"/>
    </row>
    <row r="145" spans="7:8" x14ac:dyDescent="0.25">
      <c r="G145" s="21"/>
      <c r="H145" s="6"/>
    </row>
    <row r="146" spans="7:8" x14ac:dyDescent="0.25">
      <c r="G146" s="21"/>
      <c r="H146" s="6"/>
    </row>
    <row r="147" spans="7:8" x14ac:dyDescent="0.25">
      <c r="G147" s="21"/>
      <c r="H147" s="6"/>
    </row>
    <row r="148" spans="7:8" x14ac:dyDescent="0.25">
      <c r="G148" s="21"/>
      <c r="H148" s="6"/>
    </row>
    <row r="149" spans="7:8" x14ac:dyDescent="0.25">
      <c r="G149" s="21"/>
      <c r="H149" s="6"/>
    </row>
    <row r="150" spans="7:8" x14ac:dyDescent="0.25">
      <c r="G150" s="21"/>
      <c r="H150" s="6"/>
    </row>
    <row r="151" spans="7:8" x14ac:dyDescent="0.25">
      <c r="G151" s="21"/>
      <c r="H151" s="6"/>
    </row>
    <row r="152" spans="7:8" x14ac:dyDescent="0.25">
      <c r="G152" s="21"/>
      <c r="H152" s="6"/>
    </row>
    <row r="153" spans="7:8" x14ac:dyDescent="0.25">
      <c r="G153" s="21"/>
      <c r="H153" s="6"/>
    </row>
    <row r="154" spans="7:8" x14ac:dyDescent="0.25">
      <c r="G154" s="21"/>
      <c r="H154" s="6"/>
    </row>
    <row r="155" spans="7:8" x14ac:dyDescent="0.25">
      <c r="G155" s="21"/>
      <c r="H155" s="6"/>
    </row>
    <row r="156" spans="7:8" x14ac:dyDescent="0.25">
      <c r="G156" s="21"/>
      <c r="H156" s="6"/>
    </row>
    <row r="157" spans="7:8" x14ac:dyDescent="0.25">
      <c r="G157" s="21"/>
      <c r="H157" s="6"/>
    </row>
    <row r="158" spans="7:8" x14ac:dyDescent="0.25">
      <c r="G158" s="21"/>
      <c r="H158" s="6"/>
    </row>
    <row r="159" spans="7:8" x14ac:dyDescent="0.25">
      <c r="G159" s="21"/>
      <c r="H159" s="6"/>
    </row>
    <row r="160" spans="7:8" x14ac:dyDescent="0.25">
      <c r="G160" s="21"/>
      <c r="H160" s="6"/>
    </row>
    <row r="161" spans="7:8" x14ac:dyDescent="0.25">
      <c r="G161" s="21"/>
      <c r="H161" s="6"/>
    </row>
    <row r="162" spans="7:8" x14ac:dyDescent="0.25">
      <c r="G162" s="21"/>
      <c r="H162" s="6"/>
    </row>
    <row r="163" spans="7:8" x14ac:dyDescent="0.25">
      <c r="G163" s="21"/>
      <c r="H163" s="6"/>
    </row>
    <row r="164" spans="7:8" x14ac:dyDescent="0.25">
      <c r="G164" s="21"/>
      <c r="H164" s="6"/>
    </row>
    <row r="165" spans="7:8" x14ac:dyDescent="0.25">
      <c r="G165" s="21"/>
      <c r="H165" s="6"/>
    </row>
    <row r="166" spans="7:8" x14ac:dyDescent="0.25">
      <c r="G166" s="21"/>
      <c r="H166" s="6"/>
    </row>
    <row r="167" spans="7:8" x14ac:dyDescent="0.25">
      <c r="G167" s="21"/>
      <c r="H167" s="6"/>
    </row>
    <row r="168" spans="7:8" x14ac:dyDescent="0.25">
      <c r="G168" s="21"/>
      <c r="H168" s="6"/>
    </row>
    <row r="169" spans="7:8" x14ac:dyDescent="0.25">
      <c r="G169" s="21"/>
      <c r="H169" s="6"/>
    </row>
    <row r="170" spans="7:8" x14ac:dyDescent="0.25">
      <c r="G170" s="21"/>
      <c r="H170" s="6"/>
    </row>
    <row r="171" spans="7:8" x14ac:dyDescent="0.25">
      <c r="G171" s="21"/>
      <c r="H171" s="6"/>
    </row>
    <row r="172" spans="7:8" x14ac:dyDescent="0.25">
      <c r="G172" s="21"/>
      <c r="H172" s="6"/>
    </row>
    <row r="173" spans="7:8" x14ac:dyDescent="0.25">
      <c r="G173" s="21"/>
      <c r="H173" s="6"/>
    </row>
    <row r="174" spans="7:8" x14ac:dyDescent="0.25">
      <c r="G174" s="21"/>
      <c r="H174" s="6"/>
    </row>
    <row r="175" spans="7:8" x14ac:dyDescent="0.25">
      <c r="G175" s="21"/>
      <c r="H175" s="6"/>
    </row>
    <row r="176" spans="7:8" x14ac:dyDescent="0.25">
      <c r="G176" s="21"/>
      <c r="H176" s="6"/>
    </row>
    <row r="177" spans="7:8" x14ac:dyDescent="0.25">
      <c r="G177" s="21"/>
      <c r="H177" s="6"/>
    </row>
    <row r="178" spans="7:8" x14ac:dyDescent="0.25">
      <c r="G178" s="21"/>
      <c r="H178" s="6"/>
    </row>
    <row r="179" spans="7:8" x14ac:dyDescent="0.25">
      <c r="G179" s="21"/>
      <c r="H179" s="6"/>
    </row>
    <row r="180" spans="7:8" x14ac:dyDescent="0.25">
      <c r="G180" s="21"/>
      <c r="H180" s="6"/>
    </row>
    <row r="181" spans="7:8" x14ac:dyDescent="0.25">
      <c r="G181" s="21"/>
      <c r="H181" s="6"/>
    </row>
    <row r="182" spans="7:8" x14ac:dyDescent="0.25">
      <c r="G182" s="21"/>
      <c r="H182" s="6"/>
    </row>
    <row r="183" spans="7:8" x14ac:dyDescent="0.25">
      <c r="G183" s="21"/>
      <c r="H183" s="6"/>
    </row>
    <row r="184" spans="7:8" x14ac:dyDescent="0.25">
      <c r="G184" s="21"/>
      <c r="H184" s="6"/>
    </row>
    <row r="185" spans="7:8" x14ac:dyDescent="0.25">
      <c r="G185" s="21"/>
      <c r="H185" s="6"/>
    </row>
    <row r="186" spans="7:8" x14ac:dyDescent="0.25">
      <c r="G186" s="21"/>
      <c r="H186" s="6"/>
    </row>
    <row r="187" spans="7:8" x14ac:dyDescent="0.25">
      <c r="G187" s="21"/>
      <c r="H187" s="6"/>
    </row>
    <row r="188" spans="7:8" x14ac:dyDescent="0.25">
      <c r="G188" s="21"/>
      <c r="H188" s="6"/>
    </row>
    <row r="189" spans="7:8" x14ac:dyDescent="0.25">
      <c r="G189" s="21"/>
      <c r="H189" s="6"/>
    </row>
    <row r="190" spans="7:8" x14ac:dyDescent="0.25">
      <c r="G190" s="21"/>
      <c r="H190" s="6"/>
    </row>
    <row r="191" spans="7:8" x14ac:dyDescent="0.25">
      <c r="G191" s="21"/>
      <c r="H191" s="6"/>
    </row>
    <row r="192" spans="7:8" x14ac:dyDescent="0.25">
      <c r="G192" s="21"/>
      <c r="H192" s="6"/>
    </row>
    <row r="193" spans="7:8" x14ac:dyDescent="0.25">
      <c r="G193" s="21"/>
      <c r="H193" s="6"/>
    </row>
    <row r="194" spans="7:8" x14ac:dyDescent="0.25">
      <c r="G194" s="21"/>
      <c r="H194" s="6"/>
    </row>
    <row r="195" spans="7:8" x14ac:dyDescent="0.25">
      <c r="G195" s="21"/>
      <c r="H195" s="6"/>
    </row>
    <row r="196" spans="7:8" x14ac:dyDescent="0.25">
      <c r="G196" s="21"/>
      <c r="H196" s="6"/>
    </row>
    <row r="197" spans="7:8" x14ac:dyDescent="0.25">
      <c r="G197" s="21"/>
      <c r="H197" s="6"/>
    </row>
    <row r="198" spans="7:8" x14ac:dyDescent="0.25">
      <c r="G198" s="21"/>
      <c r="H198" s="6"/>
    </row>
    <row r="199" spans="7:8" x14ac:dyDescent="0.25">
      <c r="G199" s="21"/>
      <c r="H199" s="6"/>
    </row>
    <row r="200" spans="7:8" x14ac:dyDescent="0.25">
      <c r="G200" s="21"/>
      <c r="H200" s="6"/>
    </row>
    <row r="201" spans="7:8" x14ac:dyDescent="0.25">
      <c r="G201" s="21"/>
      <c r="H201" s="6"/>
    </row>
    <row r="202" spans="7:8" x14ac:dyDescent="0.25">
      <c r="G202" s="21"/>
      <c r="H202" s="6"/>
    </row>
    <row r="203" spans="7:8" x14ac:dyDescent="0.25">
      <c r="G203" s="21"/>
      <c r="H203" s="6"/>
    </row>
    <row r="204" spans="7:8" x14ac:dyDescent="0.25">
      <c r="G204" s="21"/>
      <c r="H204" s="6"/>
    </row>
    <row r="205" spans="7:8" x14ac:dyDescent="0.25">
      <c r="G205" s="21"/>
      <c r="H205" s="6"/>
    </row>
    <row r="206" spans="7:8" x14ac:dyDescent="0.25">
      <c r="G206" s="21"/>
      <c r="H206" s="6"/>
    </row>
    <row r="207" spans="7:8" x14ac:dyDescent="0.25">
      <c r="G207" s="21"/>
      <c r="H207" s="6"/>
    </row>
    <row r="208" spans="7:8" x14ac:dyDescent="0.25">
      <c r="G208" s="21"/>
      <c r="H208" s="6"/>
    </row>
    <row r="209" spans="7:8" x14ac:dyDescent="0.25">
      <c r="G209" s="21"/>
      <c r="H209" s="6"/>
    </row>
    <row r="210" spans="7:8" x14ac:dyDescent="0.25">
      <c r="G210" s="21"/>
      <c r="H210" s="6"/>
    </row>
    <row r="211" spans="7:8" x14ac:dyDescent="0.25">
      <c r="G211" s="21"/>
      <c r="H211" s="6"/>
    </row>
    <row r="212" spans="7:8" x14ac:dyDescent="0.25">
      <c r="G212" s="21"/>
      <c r="H212" s="6"/>
    </row>
    <row r="213" spans="7:8" x14ac:dyDescent="0.25">
      <c r="G213" s="21"/>
      <c r="H213" s="6"/>
    </row>
    <row r="214" spans="7:8" x14ac:dyDescent="0.25">
      <c r="G214" s="21"/>
      <c r="H214" s="6"/>
    </row>
    <row r="215" spans="7:8" x14ac:dyDescent="0.25">
      <c r="G215" s="21"/>
      <c r="H215" s="6"/>
    </row>
    <row r="216" spans="7:8" x14ac:dyDescent="0.25">
      <c r="G216" s="21"/>
      <c r="H216" s="6"/>
    </row>
    <row r="217" spans="7:8" x14ac:dyDescent="0.25">
      <c r="G217" s="21"/>
      <c r="H217" s="6"/>
    </row>
    <row r="218" spans="7:8" x14ac:dyDescent="0.25">
      <c r="G218" s="21"/>
      <c r="H218" s="6"/>
    </row>
    <row r="219" spans="7:8" x14ac:dyDescent="0.25">
      <c r="G219" s="21"/>
      <c r="H219" s="6"/>
    </row>
    <row r="220" spans="7:8" x14ac:dyDescent="0.25">
      <c r="G220" s="21"/>
      <c r="H220" s="6"/>
    </row>
    <row r="221" spans="7:8" x14ac:dyDescent="0.25">
      <c r="G221" s="21"/>
      <c r="H221" s="6"/>
    </row>
    <row r="222" spans="7:8" x14ac:dyDescent="0.25">
      <c r="G222" s="21"/>
      <c r="H222" s="6"/>
    </row>
    <row r="223" spans="7:8" x14ac:dyDescent="0.25">
      <c r="G223" s="21"/>
      <c r="H223" s="6"/>
    </row>
    <row r="224" spans="7:8" x14ac:dyDescent="0.25">
      <c r="G224" s="21"/>
      <c r="H224" s="6"/>
    </row>
    <row r="225" spans="7:8" x14ac:dyDescent="0.25">
      <c r="G225" s="21"/>
      <c r="H225" s="6"/>
    </row>
    <row r="226" spans="7:8" x14ac:dyDescent="0.25">
      <c r="G226" s="21"/>
      <c r="H226" s="6"/>
    </row>
    <row r="227" spans="7:8" x14ac:dyDescent="0.25">
      <c r="G227" s="21"/>
      <c r="H227" s="6"/>
    </row>
    <row r="228" spans="7:8" x14ac:dyDescent="0.25">
      <c r="G228" s="21"/>
      <c r="H228" s="6"/>
    </row>
    <row r="229" spans="7:8" x14ac:dyDescent="0.25">
      <c r="G229" s="21"/>
      <c r="H229" s="6"/>
    </row>
    <row r="230" spans="7:8" x14ac:dyDescent="0.25">
      <c r="G230" s="21"/>
      <c r="H230" s="6"/>
    </row>
    <row r="231" spans="7:8" x14ac:dyDescent="0.25">
      <c r="G231" s="21"/>
      <c r="H231" s="6"/>
    </row>
    <row r="232" spans="7:8" x14ac:dyDescent="0.25">
      <c r="G232" s="21"/>
      <c r="H232" s="6"/>
    </row>
    <row r="233" spans="7:8" x14ac:dyDescent="0.25">
      <c r="G233" s="21"/>
      <c r="H233" s="6"/>
    </row>
    <row r="234" spans="7:8" x14ac:dyDescent="0.25">
      <c r="G234" s="21"/>
      <c r="H234" s="6"/>
    </row>
    <row r="235" spans="7:8" x14ac:dyDescent="0.25">
      <c r="G235" s="21"/>
      <c r="H235" s="6"/>
    </row>
    <row r="236" spans="7:8" x14ac:dyDescent="0.25">
      <c r="G236" s="21"/>
      <c r="H236" s="6"/>
    </row>
    <row r="237" spans="7:8" x14ac:dyDescent="0.25">
      <c r="G237" s="21"/>
      <c r="H237" s="6"/>
    </row>
    <row r="238" spans="7:8" x14ac:dyDescent="0.25">
      <c r="G238" s="21"/>
      <c r="H238" s="6"/>
    </row>
    <row r="239" spans="7:8" x14ac:dyDescent="0.25">
      <c r="G239" s="21"/>
      <c r="H239" s="6"/>
    </row>
    <row r="240" spans="7:8" x14ac:dyDescent="0.25">
      <c r="G240" s="21"/>
      <c r="H240" s="6"/>
    </row>
    <row r="241" spans="7:8" x14ac:dyDescent="0.25">
      <c r="G241" s="21"/>
      <c r="H241" s="6"/>
    </row>
    <row r="242" spans="7:8" x14ac:dyDescent="0.25">
      <c r="G242" s="21"/>
      <c r="H242" s="6"/>
    </row>
    <row r="243" spans="7:8" x14ac:dyDescent="0.25">
      <c r="G243" s="21"/>
      <c r="H243" s="6"/>
    </row>
    <row r="244" spans="7:8" x14ac:dyDescent="0.25">
      <c r="G244" s="21"/>
      <c r="H244" s="6"/>
    </row>
    <row r="245" spans="7:8" x14ac:dyDescent="0.25">
      <c r="G245" s="21"/>
      <c r="H245" s="6"/>
    </row>
    <row r="246" spans="7:8" x14ac:dyDescent="0.25">
      <c r="G246" s="21"/>
      <c r="H246" s="6"/>
    </row>
    <row r="247" spans="7:8" x14ac:dyDescent="0.25">
      <c r="G247" s="21"/>
      <c r="H247" s="6"/>
    </row>
    <row r="248" spans="7:8" x14ac:dyDescent="0.25">
      <c r="G248" s="21"/>
      <c r="H248" s="6"/>
    </row>
    <row r="249" spans="7:8" x14ac:dyDescent="0.25">
      <c r="G249" s="21"/>
      <c r="H249" s="6"/>
    </row>
    <row r="250" spans="7:8" x14ac:dyDescent="0.25">
      <c r="G250" s="21"/>
      <c r="H250" s="6"/>
    </row>
    <row r="251" spans="7:8" x14ac:dyDescent="0.25">
      <c r="G251" s="21"/>
      <c r="H251" s="6"/>
    </row>
    <row r="252" spans="7:8" x14ac:dyDescent="0.25">
      <c r="G252" s="21"/>
      <c r="H252" s="6"/>
    </row>
    <row r="253" spans="7:8" x14ac:dyDescent="0.25">
      <c r="G253" s="21"/>
      <c r="H253" s="6"/>
    </row>
    <row r="254" spans="7:8" x14ac:dyDescent="0.25">
      <c r="G254" s="21"/>
      <c r="H254" s="6"/>
    </row>
    <row r="255" spans="7:8" x14ac:dyDescent="0.25">
      <c r="G255" s="21"/>
      <c r="H255" s="6"/>
    </row>
    <row r="256" spans="7:8" x14ac:dyDescent="0.25">
      <c r="G256" s="21"/>
      <c r="H256" s="6"/>
    </row>
    <row r="257" spans="7:8" x14ac:dyDescent="0.25">
      <c r="G257" s="21"/>
      <c r="H257" s="6"/>
    </row>
    <row r="258" spans="7:8" x14ac:dyDescent="0.25">
      <c r="G258" s="21"/>
      <c r="H258" s="6"/>
    </row>
    <row r="259" spans="7:8" x14ac:dyDescent="0.25">
      <c r="G259" s="21"/>
      <c r="H259" s="6"/>
    </row>
    <row r="260" spans="7:8" x14ac:dyDescent="0.25">
      <c r="G260" s="21"/>
      <c r="H260" s="6"/>
    </row>
    <row r="261" spans="7:8" x14ac:dyDescent="0.25">
      <c r="G261" s="21"/>
      <c r="H261" s="6"/>
    </row>
    <row r="262" spans="7:8" x14ac:dyDescent="0.25">
      <c r="G262" s="21"/>
      <c r="H262" s="6"/>
    </row>
    <row r="263" spans="7:8" x14ac:dyDescent="0.25">
      <c r="G263" s="21"/>
      <c r="H263" s="6"/>
    </row>
    <row r="264" spans="7:8" x14ac:dyDescent="0.25">
      <c r="G264" s="21"/>
      <c r="H264" s="6"/>
    </row>
    <row r="265" spans="7:8" x14ac:dyDescent="0.25">
      <c r="G265" s="21"/>
      <c r="H265" s="6"/>
    </row>
    <row r="266" spans="7:8" x14ac:dyDescent="0.25">
      <c r="G266" s="21"/>
      <c r="H266" s="6"/>
    </row>
    <row r="267" spans="7:8" x14ac:dyDescent="0.25">
      <c r="G267" s="21"/>
      <c r="H267" s="6"/>
    </row>
    <row r="268" spans="7:8" x14ac:dyDescent="0.25">
      <c r="G268" s="21"/>
      <c r="H268" s="6"/>
    </row>
    <row r="269" spans="7:8" x14ac:dyDescent="0.25">
      <c r="G269" s="21"/>
      <c r="H269" s="6"/>
    </row>
    <row r="270" spans="7:8" x14ac:dyDescent="0.25">
      <c r="G270" s="21"/>
      <c r="H270" s="6"/>
    </row>
    <row r="271" spans="7:8" x14ac:dyDescent="0.25">
      <c r="G271" s="21"/>
      <c r="H271" s="6"/>
    </row>
    <row r="272" spans="7:8" x14ac:dyDescent="0.25">
      <c r="G272" s="21"/>
      <c r="H272" s="6"/>
    </row>
    <row r="273" spans="7:8" x14ac:dyDescent="0.25">
      <c r="G273" s="21"/>
      <c r="H273" s="6"/>
    </row>
    <row r="274" spans="7:8" x14ac:dyDescent="0.25">
      <c r="G274" s="21"/>
      <c r="H274" s="6"/>
    </row>
  </sheetData>
  <mergeCells count="1">
    <mergeCell ref="C2:D2"/>
  </mergeCells>
  <pageMargins left="0.2" right="0.2" top="0.25" bottom="0.2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4B1FD-83F1-4895-9030-43D27CD09FAD}">
  <dimension ref="A2:Q200"/>
  <sheetViews>
    <sheetView showGridLines="0" workbookViewId="0">
      <selection activeCell="P19" sqref="P19"/>
    </sheetView>
  </sheetViews>
  <sheetFormatPr defaultRowHeight="15" x14ac:dyDescent="0.25"/>
  <cols>
    <col min="1" max="1" width="11.5703125" bestFit="1" customWidth="1"/>
    <col min="2" max="2" width="36.85546875" bestFit="1" customWidth="1"/>
    <col min="3" max="4" width="10.140625" bestFit="1" customWidth="1"/>
    <col min="5" max="5" width="10.5703125" bestFit="1" customWidth="1"/>
    <col min="6" max="6" width="7.7109375" hidden="1" customWidth="1"/>
    <col min="7" max="7" width="11.7109375" style="18" bestFit="1" customWidth="1"/>
    <col min="8" max="8" width="12" hidden="1" customWidth="1"/>
  </cols>
  <sheetData>
    <row r="2" spans="1:17" x14ac:dyDescent="0.25">
      <c r="A2" s="2"/>
      <c r="B2" s="1"/>
      <c r="C2" s="39" t="s">
        <v>482</v>
      </c>
      <c r="D2" s="39"/>
      <c r="E2" s="5"/>
      <c r="F2" s="5"/>
      <c r="G2" s="19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s="10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483</v>
      </c>
      <c r="F3" s="9" t="s">
        <v>484</v>
      </c>
      <c r="G3" s="20" t="s">
        <v>491</v>
      </c>
      <c r="H3" s="17" t="s">
        <v>493</v>
      </c>
      <c r="I3" s="9"/>
      <c r="J3" s="9"/>
      <c r="K3" s="9"/>
      <c r="L3" s="9"/>
      <c r="M3" s="9"/>
      <c r="N3" s="9"/>
      <c r="O3" s="9"/>
      <c r="P3" s="9"/>
      <c r="Q3" s="9"/>
    </row>
    <row r="4" spans="1:17" x14ac:dyDescent="0.25">
      <c r="A4" s="4" t="s">
        <v>350</v>
      </c>
      <c r="B4" t="s">
        <v>351</v>
      </c>
      <c r="C4" s="6">
        <v>38725</v>
      </c>
      <c r="D4" s="6">
        <v>24733.56</v>
      </c>
      <c r="E4" s="6">
        <f t="shared" ref="E4:E18" si="0">C4-D4</f>
        <v>13991.439999999999</v>
      </c>
      <c r="F4" s="11">
        <f t="shared" ref="F4:F18" si="1">D4/C4</f>
        <v>0.63869748224661071</v>
      </c>
      <c r="G4" s="21">
        <v>40360</v>
      </c>
      <c r="H4" s="6">
        <f>G4-C4</f>
        <v>1635</v>
      </c>
      <c r="I4" s="6"/>
      <c r="J4" s="6"/>
      <c r="K4" s="6"/>
      <c r="L4" s="6"/>
      <c r="M4" s="6"/>
      <c r="N4" s="6"/>
      <c r="O4" s="6"/>
      <c r="P4" s="6"/>
      <c r="Q4" s="6"/>
    </row>
    <row r="5" spans="1:17" x14ac:dyDescent="0.25">
      <c r="A5" s="4" t="s">
        <v>352</v>
      </c>
      <c r="B5" t="s">
        <v>280</v>
      </c>
      <c r="C5" s="6">
        <v>2000</v>
      </c>
      <c r="D5" s="6">
        <v>2697.88</v>
      </c>
      <c r="E5" s="6">
        <f t="shared" si="0"/>
        <v>-697.88000000000011</v>
      </c>
      <c r="F5" s="11">
        <f t="shared" si="1"/>
        <v>1.34894</v>
      </c>
      <c r="G5" s="21">
        <v>3000</v>
      </c>
      <c r="H5" s="6">
        <f t="shared" ref="H5:H21" si="2">G5-C5</f>
        <v>1000</v>
      </c>
      <c r="I5" s="6"/>
      <c r="J5" s="6"/>
      <c r="K5" s="6"/>
      <c r="L5" s="6"/>
      <c r="M5" s="6"/>
      <c r="N5" s="6"/>
      <c r="O5" s="6"/>
      <c r="P5" s="6"/>
      <c r="Q5" s="6"/>
    </row>
    <row r="6" spans="1:17" x14ac:dyDescent="0.25">
      <c r="A6" s="4" t="s">
        <v>353</v>
      </c>
      <c r="B6" t="s">
        <v>198</v>
      </c>
      <c r="C6" s="6">
        <v>3116</v>
      </c>
      <c r="D6" s="6">
        <v>2137.5100000000002</v>
      </c>
      <c r="E6" s="6">
        <f t="shared" si="0"/>
        <v>978.48999999999978</v>
      </c>
      <c r="F6" s="11">
        <f t="shared" si="1"/>
        <v>0.68597881899871638</v>
      </c>
      <c r="G6" s="21">
        <v>3089</v>
      </c>
      <c r="H6" s="6">
        <f t="shared" si="2"/>
        <v>-27</v>
      </c>
      <c r="I6" s="6"/>
      <c r="J6" s="6"/>
      <c r="K6" s="6"/>
      <c r="L6" s="6"/>
      <c r="M6" s="6"/>
      <c r="N6" s="6"/>
      <c r="O6" s="6"/>
      <c r="P6" s="6"/>
      <c r="Q6" s="6"/>
    </row>
    <row r="7" spans="1:17" x14ac:dyDescent="0.25">
      <c r="A7" s="4" t="s">
        <v>354</v>
      </c>
      <c r="B7" t="s">
        <v>166</v>
      </c>
      <c r="C7" s="6">
        <v>2220</v>
      </c>
      <c r="D7" s="6">
        <v>1552.72</v>
      </c>
      <c r="E7" s="6">
        <f t="shared" si="0"/>
        <v>667.28</v>
      </c>
      <c r="F7" s="11">
        <f t="shared" si="1"/>
        <v>0.69942342342342345</v>
      </c>
      <c r="G7" s="21">
        <v>2200</v>
      </c>
      <c r="H7" s="6">
        <f t="shared" si="2"/>
        <v>-20</v>
      </c>
      <c r="I7" s="6"/>
      <c r="J7" s="6"/>
      <c r="K7" s="6"/>
      <c r="L7" s="6"/>
      <c r="M7" s="6"/>
      <c r="N7" s="6"/>
      <c r="O7" s="6"/>
      <c r="P7" s="6"/>
      <c r="Q7" s="6"/>
    </row>
    <row r="8" spans="1:17" x14ac:dyDescent="0.25">
      <c r="A8" s="12" t="s">
        <v>355</v>
      </c>
      <c r="B8" s="13" t="s">
        <v>168</v>
      </c>
      <c r="C8" s="14">
        <v>8365</v>
      </c>
      <c r="D8" s="14">
        <v>5528.64</v>
      </c>
      <c r="E8" s="14">
        <f t="shared" si="0"/>
        <v>2836.3599999999997</v>
      </c>
      <c r="F8" s="15">
        <f t="shared" si="1"/>
        <v>0.66092528392109984</v>
      </c>
      <c r="G8" s="22">
        <v>11166</v>
      </c>
      <c r="H8" s="6">
        <f t="shared" si="2"/>
        <v>2801</v>
      </c>
      <c r="I8" s="6"/>
      <c r="J8" s="6"/>
      <c r="K8" s="6"/>
      <c r="L8" s="6"/>
      <c r="M8" s="6"/>
      <c r="N8" s="6"/>
      <c r="O8" s="6"/>
      <c r="P8" s="6"/>
      <c r="Q8" s="6"/>
    </row>
    <row r="9" spans="1:17" x14ac:dyDescent="0.25">
      <c r="A9" s="4"/>
      <c r="B9" s="43" t="s">
        <v>531</v>
      </c>
      <c r="C9" s="6">
        <f>SUM(C4:C8)</f>
        <v>54426</v>
      </c>
      <c r="D9" s="6">
        <f t="shared" ref="D9:G9" si="3">SUM(D4:D8)</f>
        <v>36650.310000000005</v>
      </c>
      <c r="E9" s="6">
        <f t="shared" si="3"/>
        <v>17775.689999999999</v>
      </c>
      <c r="F9" s="6">
        <f t="shared" si="3"/>
        <v>4.0339650085898509</v>
      </c>
      <c r="G9" s="6">
        <f t="shared" si="3"/>
        <v>59815</v>
      </c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x14ac:dyDescent="0.25">
      <c r="A10" s="4"/>
      <c r="C10" s="6"/>
      <c r="D10" s="6"/>
      <c r="E10" s="6"/>
      <c r="F10" s="11"/>
      <c r="G10" s="21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x14ac:dyDescent="0.25">
      <c r="A11" s="4"/>
      <c r="C11" s="6"/>
      <c r="D11" s="6"/>
      <c r="E11" s="6"/>
      <c r="F11" s="11"/>
      <c r="G11" s="21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x14ac:dyDescent="0.25">
      <c r="A12" s="4" t="s">
        <v>356</v>
      </c>
      <c r="B12" t="s">
        <v>212</v>
      </c>
      <c r="C12" s="6">
        <v>550</v>
      </c>
      <c r="D12" s="6">
        <v>359.81</v>
      </c>
      <c r="E12" s="6">
        <f t="shared" si="0"/>
        <v>190.19</v>
      </c>
      <c r="F12" s="11">
        <f t="shared" si="1"/>
        <v>0.6542</v>
      </c>
      <c r="G12" s="21">
        <f>C12</f>
        <v>550</v>
      </c>
      <c r="H12" s="6">
        <f t="shared" si="2"/>
        <v>0</v>
      </c>
      <c r="I12" s="6"/>
      <c r="J12" s="6"/>
      <c r="K12" s="6"/>
      <c r="L12" s="6"/>
      <c r="M12" s="6"/>
      <c r="N12" s="6"/>
      <c r="O12" s="6"/>
      <c r="P12" s="6"/>
      <c r="Q12" s="6"/>
    </row>
    <row r="13" spans="1:17" x14ac:dyDescent="0.25">
      <c r="A13" s="4" t="s">
        <v>357</v>
      </c>
      <c r="B13" t="s">
        <v>174</v>
      </c>
      <c r="C13" s="6">
        <v>500</v>
      </c>
      <c r="D13" s="6">
        <v>423.51</v>
      </c>
      <c r="E13" s="6">
        <f t="shared" si="0"/>
        <v>76.490000000000009</v>
      </c>
      <c r="F13" s="11">
        <f t="shared" si="1"/>
        <v>0.84702</v>
      </c>
      <c r="G13" s="21">
        <v>600</v>
      </c>
      <c r="H13" s="6">
        <f t="shared" si="2"/>
        <v>100</v>
      </c>
      <c r="I13" s="6"/>
      <c r="J13" s="6"/>
      <c r="K13" s="6"/>
      <c r="L13" s="6"/>
      <c r="M13" s="6"/>
      <c r="N13" s="6"/>
      <c r="O13" s="6"/>
      <c r="P13" s="6"/>
      <c r="Q13" s="6"/>
    </row>
    <row r="14" spans="1:17" x14ac:dyDescent="0.25">
      <c r="A14" s="4" t="s">
        <v>358</v>
      </c>
      <c r="B14" t="s">
        <v>359</v>
      </c>
      <c r="C14" s="6">
        <v>5400</v>
      </c>
      <c r="D14" s="6">
        <v>4237.72</v>
      </c>
      <c r="E14" s="6">
        <f t="shared" si="0"/>
        <v>1162.2799999999997</v>
      </c>
      <c r="F14" s="11">
        <f t="shared" si="1"/>
        <v>0.784762962962963</v>
      </c>
      <c r="G14" s="21">
        <v>6000</v>
      </c>
      <c r="H14" s="6">
        <f t="shared" si="2"/>
        <v>600</v>
      </c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5">
      <c r="A15" s="4" t="s">
        <v>360</v>
      </c>
      <c r="B15" t="s">
        <v>180</v>
      </c>
      <c r="C15" s="6">
        <v>200</v>
      </c>
      <c r="D15" s="6">
        <v>200</v>
      </c>
      <c r="E15" s="6">
        <f t="shared" si="0"/>
        <v>0</v>
      </c>
      <c r="F15" s="11">
        <f t="shared" si="1"/>
        <v>1</v>
      </c>
      <c r="G15" s="21">
        <f>C15</f>
        <v>200</v>
      </c>
      <c r="H15" s="6">
        <f t="shared" si="2"/>
        <v>0</v>
      </c>
      <c r="I15" s="6"/>
      <c r="J15" s="6"/>
      <c r="K15" s="6"/>
      <c r="L15" s="6"/>
      <c r="M15" s="6"/>
      <c r="N15" s="6"/>
      <c r="O15" s="6"/>
      <c r="P15" s="6"/>
      <c r="Q15" s="6"/>
    </row>
    <row r="16" spans="1:17" x14ac:dyDescent="0.25">
      <c r="A16" s="4" t="s">
        <v>361</v>
      </c>
      <c r="B16" t="s">
        <v>188</v>
      </c>
      <c r="C16" s="6">
        <v>0</v>
      </c>
      <c r="D16" s="6">
        <v>15</v>
      </c>
      <c r="E16" s="6">
        <f t="shared" si="0"/>
        <v>-15</v>
      </c>
      <c r="F16" s="11">
        <v>0</v>
      </c>
      <c r="G16" s="21">
        <v>50</v>
      </c>
      <c r="H16" s="6">
        <f t="shared" si="2"/>
        <v>50</v>
      </c>
      <c r="I16" s="6"/>
      <c r="J16" s="6"/>
      <c r="K16" s="6"/>
      <c r="L16" s="6"/>
      <c r="M16" s="6"/>
      <c r="N16" s="6"/>
      <c r="O16" s="6"/>
      <c r="P16" s="6"/>
      <c r="Q16" s="6"/>
    </row>
    <row r="17" spans="1:17" x14ac:dyDescent="0.25">
      <c r="A17" s="4" t="s">
        <v>362</v>
      </c>
      <c r="B17" t="s">
        <v>190</v>
      </c>
      <c r="C17" s="6">
        <v>750</v>
      </c>
      <c r="D17" s="6">
        <v>804.67</v>
      </c>
      <c r="E17" s="6">
        <f t="shared" si="0"/>
        <v>-54.669999999999959</v>
      </c>
      <c r="F17" s="11">
        <f t="shared" si="1"/>
        <v>1.0728933333333333</v>
      </c>
      <c r="G17" s="21">
        <v>1500</v>
      </c>
      <c r="H17" s="6">
        <f t="shared" si="2"/>
        <v>750</v>
      </c>
      <c r="I17" s="6"/>
      <c r="J17" s="6"/>
      <c r="K17" s="6"/>
      <c r="L17" s="6"/>
      <c r="M17" s="6"/>
      <c r="N17" s="6"/>
      <c r="O17" s="6"/>
      <c r="P17" s="6"/>
      <c r="Q17" s="6"/>
    </row>
    <row r="18" spans="1:17" x14ac:dyDescent="0.25">
      <c r="A18" s="4" t="s">
        <v>363</v>
      </c>
      <c r="B18" t="s">
        <v>192</v>
      </c>
      <c r="C18" s="6">
        <v>300</v>
      </c>
      <c r="D18" s="6">
        <v>326.55</v>
      </c>
      <c r="E18" s="6">
        <f t="shared" si="0"/>
        <v>-26.550000000000011</v>
      </c>
      <c r="F18" s="11">
        <f t="shared" si="1"/>
        <v>1.0885</v>
      </c>
      <c r="G18" s="21">
        <v>500</v>
      </c>
      <c r="H18" s="6">
        <f t="shared" si="2"/>
        <v>200</v>
      </c>
      <c r="I18" s="6"/>
      <c r="J18" s="6"/>
      <c r="K18" s="6"/>
      <c r="L18" s="6"/>
      <c r="M18" s="6"/>
      <c r="N18" s="6"/>
      <c r="O18" s="6"/>
      <c r="P18" s="6"/>
      <c r="Q18" s="6"/>
    </row>
    <row r="19" spans="1:17" x14ac:dyDescent="0.25">
      <c r="A19" s="4" t="s">
        <v>364</v>
      </c>
      <c r="B19" t="s">
        <v>340</v>
      </c>
      <c r="C19" s="6">
        <v>801000</v>
      </c>
      <c r="D19" s="6">
        <v>702454.82</v>
      </c>
      <c r="E19" s="6">
        <f>C19-D19</f>
        <v>98545.180000000051</v>
      </c>
      <c r="F19" s="11">
        <f t="shared" ref="F19:F24" si="4">D19/C19</f>
        <v>0.87697230961298367</v>
      </c>
      <c r="G19" s="21">
        <v>5000</v>
      </c>
      <c r="H19" s="6">
        <f t="shared" si="2"/>
        <v>-796000</v>
      </c>
      <c r="I19" s="6"/>
      <c r="J19" s="6" t="s">
        <v>514</v>
      </c>
      <c r="K19" s="6"/>
      <c r="L19" s="6"/>
      <c r="M19" s="6"/>
      <c r="N19" s="6"/>
      <c r="O19" s="6"/>
      <c r="P19" s="6"/>
      <c r="Q19" s="6"/>
    </row>
    <row r="20" spans="1:17" x14ac:dyDescent="0.25">
      <c r="A20" s="4" t="s">
        <v>365</v>
      </c>
      <c r="B20" t="s">
        <v>342</v>
      </c>
      <c r="C20" s="6">
        <v>500</v>
      </c>
      <c r="D20" s="6">
        <v>0</v>
      </c>
      <c r="E20" s="6">
        <f>C20-D20</f>
        <v>500</v>
      </c>
      <c r="F20" s="11">
        <f t="shared" si="4"/>
        <v>0</v>
      </c>
      <c r="G20" s="21">
        <v>300</v>
      </c>
      <c r="H20" s="6">
        <f t="shared" si="2"/>
        <v>-200</v>
      </c>
      <c r="I20" s="6"/>
      <c r="J20" s="6"/>
      <c r="K20" s="6"/>
      <c r="L20" s="6"/>
      <c r="M20" s="6"/>
      <c r="N20" s="6"/>
      <c r="O20" s="6"/>
      <c r="P20" s="6"/>
      <c r="Q20" s="6"/>
    </row>
    <row r="21" spans="1:17" x14ac:dyDescent="0.25">
      <c r="A21" s="4" t="s">
        <v>366</v>
      </c>
      <c r="B21" t="s">
        <v>367</v>
      </c>
      <c r="C21" s="6">
        <v>3500</v>
      </c>
      <c r="D21" s="6">
        <v>1289.27</v>
      </c>
      <c r="E21" s="6">
        <f>C21-D21</f>
        <v>2210.73</v>
      </c>
      <c r="F21" s="11">
        <f t="shared" si="4"/>
        <v>0.36836285714285716</v>
      </c>
      <c r="G21" s="21">
        <v>3500</v>
      </c>
      <c r="H21" s="6">
        <f t="shared" si="2"/>
        <v>0</v>
      </c>
      <c r="I21" s="6"/>
      <c r="J21" s="6"/>
      <c r="K21" s="6"/>
      <c r="L21" s="6"/>
      <c r="M21" s="6"/>
      <c r="N21" s="6"/>
      <c r="O21" s="6"/>
      <c r="P21" s="6"/>
      <c r="Q21" s="6"/>
    </row>
    <row r="22" spans="1:17" x14ac:dyDescent="0.25">
      <c r="A22" s="4" t="s">
        <v>368</v>
      </c>
      <c r="B22" t="s">
        <v>369</v>
      </c>
      <c r="C22" s="6">
        <v>3500</v>
      </c>
      <c r="D22" s="6">
        <v>37922.15</v>
      </c>
      <c r="E22" s="6">
        <f>C22-D22</f>
        <v>-34422.15</v>
      </c>
      <c r="F22" s="11">
        <f t="shared" si="4"/>
        <v>10.834900000000001</v>
      </c>
      <c r="G22" s="21">
        <v>13500</v>
      </c>
      <c r="H22" s="23">
        <f>G22-C22</f>
        <v>10000</v>
      </c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25">
      <c r="A23" s="12" t="s">
        <v>370</v>
      </c>
      <c r="B23" s="13" t="s">
        <v>495</v>
      </c>
      <c r="C23" s="14">
        <v>11000</v>
      </c>
      <c r="D23" s="14">
        <v>7923.57</v>
      </c>
      <c r="E23" s="14">
        <f>C23-D23</f>
        <v>3076.4300000000003</v>
      </c>
      <c r="F23" s="15">
        <f t="shared" si="4"/>
        <v>0.72032454545454538</v>
      </c>
      <c r="G23" s="22">
        <v>12000</v>
      </c>
      <c r="H23" s="14">
        <f>G23-C23</f>
        <v>1000</v>
      </c>
      <c r="I23" s="6"/>
      <c r="J23" s="6"/>
      <c r="K23" s="6"/>
      <c r="L23" s="6"/>
      <c r="M23" s="6"/>
      <c r="N23" s="6"/>
      <c r="O23" s="6"/>
      <c r="P23" s="6"/>
      <c r="Q23" s="6"/>
    </row>
    <row r="24" spans="1:17" x14ac:dyDescent="0.25">
      <c r="A24" s="3"/>
      <c r="B24" s="43" t="s">
        <v>533</v>
      </c>
      <c r="C24" s="32">
        <f>SUM(C12:C23)</f>
        <v>827200</v>
      </c>
      <c r="D24" s="32">
        <f t="shared" ref="D24:G24" si="5">SUM(D12:D23)</f>
        <v>755957.07</v>
      </c>
      <c r="E24" s="32">
        <f t="shared" si="5"/>
        <v>71242.930000000051</v>
      </c>
      <c r="F24" s="32">
        <f t="shared" si="5"/>
        <v>18.247936008506684</v>
      </c>
      <c r="G24" s="32">
        <f t="shared" si="5"/>
        <v>43700</v>
      </c>
      <c r="H24" s="21">
        <f>SUM(H4:H23)</f>
        <v>-778111</v>
      </c>
      <c r="I24" s="6"/>
      <c r="J24" s="6"/>
      <c r="K24" s="6"/>
      <c r="L24" s="6"/>
      <c r="M24" s="6"/>
      <c r="N24" s="6"/>
      <c r="O24" s="6"/>
      <c r="P24" s="6"/>
      <c r="Q24" s="6"/>
    </row>
    <row r="25" spans="1:17" ht="3.75" customHeight="1" x14ac:dyDescent="0.25">
      <c r="A25" s="3"/>
      <c r="C25" s="6"/>
      <c r="D25" s="6"/>
      <c r="E25" s="6"/>
      <c r="F25" s="6"/>
      <c r="G25" s="21">
        <f>C25</f>
        <v>0</v>
      </c>
      <c r="H25" s="23">
        <f>G25-C25</f>
        <v>0</v>
      </c>
      <c r="I25" s="6"/>
      <c r="J25" s="6"/>
      <c r="K25" s="6"/>
      <c r="L25" s="6"/>
      <c r="M25" s="6"/>
      <c r="N25" s="6"/>
      <c r="O25" s="6"/>
      <c r="P25" s="6"/>
      <c r="Q25" s="6"/>
    </row>
    <row r="26" spans="1:17" x14ac:dyDescent="0.25">
      <c r="G26" s="21"/>
      <c r="H26" s="6"/>
    </row>
    <row r="27" spans="1:17" x14ac:dyDescent="0.25">
      <c r="B27" t="s">
        <v>537</v>
      </c>
      <c r="C27" s="6">
        <f>C24+C9</f>
        <v>881626</v>
      </c>
      <c r="D27" s="6">
        <f>D24+D9</f>
        <v>792607.38</v>
      </c>
      <c r="E27" s="6">
        <f>E24+E9</f>
        <v>89018.620000000054</v>
      </c>
      <c r="F27" s="11">
        <f>D27/C27</f>
        <v>0.89902904406176765</v>
      </c>
      <c r="G27" s="6">
        <f>G24+G9</f>
        <v>103515</v>
      </c>
      <c r="H27" s="6"/>
    </row>
    <row r="28" spans="1:17" x14ac:dyDescent="0.25">
      <c r="G28" s="21"/>
      <c r="H28" s="6"/>
    </row>
    <row r="29" spans="1:17" x14ac:dyDescent="0.25">
      <c r="G29" s="21"/>
      <c r="H29" s="6"/>
    </row>
    <row r="30" spans="1:17" x14ac:dyDescent="0.25">
      <c r="G30" s="21"/>
      <c r="H30" s="6"/>
    </row>
    <row r="31" spans="1:17" x14ac:dyDescent="0.25">
      <c r="G31" s="21"/>
      <c r="H31" s="6"/>
    </row>
    <row r="32" spans="1:17" x14ac:dyDescent="0.25">
      <c r="G32" s="21"/>
      <c r="H32" s="6"/>
    </row>
    <row r="33" spans="7:8" x14ac:dyDescent="0.25">
      <c r="G33" s="21"/>
      <c r="H33" s="6"/>
    </row>
    <row r="34" spans="7:8" x14ac:dyDescent="0.25">
      <c r="G34" s="21"/>
      <c r="H34" s="6"/>
    </row>
    <row r="35" spans="7:8" x14ac:dyDescent="0.25">
      <c r="G35" s="21"/>
      <c r="H35" s="6"/>
    </row>
    <row r="36" spans="7:8" x14ac:dyDescent="0.25">
      <c r="G36" s="21"/>
      <c r="H36" s="6"/>
    </row>
    <row r="37" spans="7:8" x14ac:dyDescent="0.25">
      <c r="G37" s="21"/>
      <c r="H37" s="6"/>
    </row>
    <row r="38" spans="7:8" x14ac:dyDescent="0.25">
      <c r="G38" s="21"/>
      <c r="H38" s="6"/>
    </row>
    <row r="39" spans="7:8" x14ac:dyDescent="0.25">
      <c r="G39" s="21"/>
      <c r="H39" s="6"/>
    </row>
    <row r="40" spans="7:8" x14ac:dyDescent="0.25">
      <c r="G40" s="21"/>
      <c r="H40" s="6"/>
    </row>
    <row r="41" spans="7:8" x14ac:dyDescent="0.25">
      <c r="G41" s="21"/>
      <c r="H41" s="6"/>
    </row>
    <row r="42" spans="7:8" x14ac:dyDescent="0.25">
      <c r="G42" s="21"/>
      <c r="H42" s="6"/>
    </row>
    <row r="43" spans="7:8" x14ac:dyDescent="0.25">
      <c r="G43" s="21"/>
      <c r="H43" s="6"/>
    </row>
    <row r="44" spans="7:8" x14ac:dyDescent="0.25">
      <c r="G44" s="21"/>
      <c r="H44" s="6"/>
    </row>
    <row r="45" spans="7:8" x14ac:dyDescent="0.25">
      <c r="G45" s="21"/>
      <c r="H45" s="6"/>
    </row>
    <row r="46" spans="7:8" x14ac:dyDescent="0.25">
      <c r="G46" s="21"/>
      <c r="H46" s="6"/>
    </row>
    <row r="47" spans="7:8" x14ac:dyDescent="0.25">
      <c r="G47" s="21"/>
      <c r="H47" s="6"/>
    </row>
    <row r="48" spans="7:8" x14ac:dyDescent="0.25">
      <c r="G48" s="21"/>
      <c r="H48" s="6"/>
    </row>
    <row r="49" spans="7:8" x14ac:dyDescent="0.25">
      <c r="G49" s="21"/>
      <c r="H49" s="6"/>
    </row>
    <row r="50" spans="7:8" x14ac:dyDescent="0.25">
      <c r="G50" s="21"/>
      <c r="H50" s="6"/>
    </row>
    <row r="51" spans="7:8" x14ac:dyDescent="0.25">
      <c r="G51" s="21"/>
      <c r="H51" s="6"/>
    </row>
    <row r="52" spans="7:8" x14ac:dyDescent="0.25">
      <c r="G52" s="21"/>
      <c r="H52" s="6"/>
    </row>
    <row r="53" spans="7:8" x14ac:dyDescent="0.25">
      <c r="G53" s="21"/>
      <c r="H53" s="6"/>
    </row>
    <row r="54" spans="7:8" x14ac:dyDescent="0.25">
      <c r="G54" s="21"/>
      <c r="H54" s="6"/>
    </row>
    <row r="55" spans="7:8" x14ac:dyDescent="0.25">
      <c r="G55" s="21"/>
      <c r="H55" s="6"/>
    </row>
    <row r="56" spans="7:8" x14ac:dyDescent="0.25">
      <c r="G56" s="21"/>
      <c r="H56" s="6"/>
    </row>
    <row r="57" spans="7:8" x14ac:dyDescent="0.25">
      <c r="G57" s="21"/>
      <c r="H57" s="6"/>
    </row>
    <row r="58" spans="7:8" x14ac:dyDescent="0.25">
      <c r="G58" s="21"/>
      <c r="H58" s="6"/>
    </row>
    <row r="59" spans="7:8" x14ac:dyDescent="0.25">
      <c r="G59" s="21"/>
      <c r="H59" s="6"/>
    </row>
    <row r="60" spans="7:8" x14ac:dyDescent="0.25">
      <c r="G60" s="21"/>
      <c r="H60" s="6"/>
    </row>
    <row r="61" spans="7:8" x14ac:dyDescent="0.25">
      <c r="G61" s="21"/>
      <c r="H61" s="6"/>
    </row>
    <row r="62" spans="7:8" x14ac:dyDescent="0.25">
      <c r="G62" s="21"/>
      <c r="H62" s="6"/>
    </row>
    <row r="63" spans="7:8" x14ac:dyDescent="0.25">
      <c r="G63" s="21"/>
      <c r="H63" s="6"/>
    </row>
    <row r="64" spans="7:8" x14ac:dyDescent="0.25">
      <c r="G64" s="21"/>
      <c r="H64" s="6"/>
    </row>
    <row r="65" spans="7:8" x14ac:dyDescent="0.25">
      <c r="G65" s="21"/>
      <c r="H65" s="6"/>
    </row>
    <row r="66" spans="7:8" x14ac:dyDescent="0.25">
      <c r="G66" s="21"/>
      <c r="H66" s="6"/>
    </row>
    <row r="67" spans="7:8" x14ac:dyDescent="0.25">
      <c r="G67" s="21"/>
      <c r="H67" s="6"/>
    </row>
    <row r="68" spans="7:8" x14ac:dyDescent="0.25">
      <c r="G68" s="21"/>
      <c r="H68" s="6"/>
    </row>
    <row r="69" spans="7:8" x14ac:dyDescent="0.25">
      <c r="G69" s="21"/>
      <c r="H69" s="6"/>
    </row>
    <row r="70" spans="7:8" x14ac:dyDescent="0.25">
      <c r="G70" s="21"/>
      <c r="H70" s="6"/>
    </row>
    <row r="71" spans="7:8" x14ac:dyDescent="0.25">
      <c r="G71" s="21"/>
      <c r="H71" s="6"/>
    </row>
    <row r="72" spans="7:8" x14ac:dyDescent="0.25">
      <c r="G72" s="21"/>
      <c r="H72" s="6"/>
    </row>
    <row r="73" spans="7:8" x14ac:dyDescent="0.25">
      <c r="G73" s="21"/>
      <c r="H73" s="6"/>
    </row>
    <row r="74" spans="7:8" x14ac:dyDescent="0.25">
      <c r="G74" s="21"/>
      <c r="H74" s="6"/>
    </row>
    <row r="75" spans="7:8" x14ac:dyDescent="0.25">
      <c r="G75" s="21"/>
      <c r="H75" s="6"/>
    </row>
    <row r="76" spans="7:8" x14ac:dyDescent="0.25">
      <c r="G76" s="21"/>
      <c r="H76" s="6"/>
    </row>
    <row r="77" spans="7:8" x14ac:dyDescent="0.25">
      <c r="G77" s="21"/>
      <c r="H77" s="6"/>
    </row>
    <row r="78" spans="7:8" x14ac:dyDescent="0.25">
      <c r="G78" s="21"/>
      <c r="H78" s="6"/>
    </row>
    <row r="79" spans="7:8" x14ac:dyDescent="0.25">
      <c r="G79" s="21"/>
      <c r="H79" s="6"/>
    </row>
    <row r="80" spans="7:8" x14ac:dyDescent="0.25">
      <c r="G80" s="21"/>
      <c r="H80" s="6"/>
    </row>
    <row r="81" spans="7:8" x14ac:dyDescent="0.25">
      <c r="G81" s="21"/>
      <c r="H81" s="6"/>
    </row>
    <row r="82" spans="7:8" x14ac:dyDescent="0.25">
      <c r="G82" s="21"/>
      <c r="H82" s="6"/>
    </row>
    <row r="83" spans="7:8" x14ac:dyDescent="0.25">
      <c r="G83" s="21"/>
      <c r="H83" s="6"/>
    </row>
    <row r="84" spans="7:8" x14ac:dyDescent="0.25">
      <c r="G84" s="21"/>
      <c r="H84" s="6"/>
    </row>
    <row r="85" spans="7:8" x14ac:dyDescent="0.25">
      <c r="G85" s="21"/>
      <c r="H85" s="6"/>
    </row>
    <row r="86" spans="7:8" x14ac:dyDescent="0.25">
      <c r="G86" s="21"/>
      <c r="H86" s="6"/>
    </row>
    <row r="87" spans="7:8" x14ac:dyDescent="0.25">
      <c r="G87" s="21"/>
      <c r="H87" s="6"/>
    </row>
    <row r="88" spans="7:8" x14ac:dyDescent="0.25">
      <c r="G88" s="21"/>
      <c r="H88" s="6"/>
    </row>
    <row r="89" spans="7:8" x14ac:dyDescent="0.25">
      <c r="G89" s="21"/>
      <c r="H89" s="6"/>
    </row>
    <row r="90" spans="7:8" x14ac:dyDescent="0.25">
      <c r="G90" s="21"/>
      <c r="H90" s="6"/>
    </row>
    <row r="91" spans="7:8" x14ac:dyDescent="0.25">
      <c r="G91" s="21"/>
      <c r="H91" s="6"/>
    </row>
    <row r="92" spans="7:8" x14ac:dyDescent="0.25">
      <c r="G92" s="21"/>
      <c r="H92" s="6"/>
    </row>
    <row r="93" spans="7:8" x14ac:dyDescent="0.25">
      <c r="G93" s="21"/>
      <c r="H93" s="6"/>
    </row>
    <row r="94" spans="7:8" x14ac:dyDescent="0.25">
      <c r="G94" s="21"/>
      <c r="H94" s="6"/>
    </row>
    <row r="95" spans="7:8" x14ac:dyDescent="0.25">
      <c r="G95" s="21"/>
      <c r="H95" s="6"/>
    </row>
    <row r="96" spans="7:8" x14ac:dyDescent="0.25">
      <c r="G96" s="21"/>
      <c r="H96" s="6"/>
    </row>
    <row r="97" spans="7:8" x14ac:dyDescent="0.25">
      <c r="G97" s="21"/>
      <c r="H97" s="6"/>
    </row>
    <row r="98" spans="7:8" x14ac:dyDescent="0.25">
      <c r="G98" s="21"/>
      <c r="H98" s="6"/>
    </row>
    <row r="99" spans="7:8" x14ac:dyDescent="0.25">
      <c r="G99" s="21"/>
      <c r="H99" s="6"/>
    </row>
    <row r="100" spans="7:8" x14ac:dyDescent="0.25">
      <c r="G100" s="21"/>
      <c r="H100" s="6"/>
    </row>
    <row r="101" spans="7:8" x14ac:dyDescent="0.25">
      <c r="G101" s="21"/>
      <c r="H101" s="6"/>
    </row>
    <row r="102" spans="7:8" x14ac:dyDescent="0.25">
      <c r="G102" s="21"/>
      <c r="H102" s="6"/>
    </row>
    <row r="103" spans="7:8" x14ac:dyDescent="0.25">
      <c r="G103" s="21"/>
      <c r="H103" s="6"/>
    </row>
    <row r="104" spans="7:8" x14ac:dyDescent="0.25">
      <c r="G104" s="21"/>
      <c r="H104" s="6"/>
    </row>
    <row r="105" spans="7:8" x14ac:dyDescent="0.25">
      <c r="G105" s="21"/>
      <c r="H105" s="6"/>
    </row>
    <row r="106" spans="7:8" x14ac:dyDescent="0.25">
      <c r="G106" s="21"/>
      <c r="H106" s="6"/>
    </row>
    <row r="107" spans="7:8" x14ac:dyDescent="0.25">
      <c r="G107" s="21"/>
      <c r="H107" s="6"/>
    </row>
    <row r="108" spans="7:8" x14ac:dyDescent="0.25">
      <c r="G108" s="21"/>
      <c r="H108" s="6"/>
    </row>
    <row r="109" spans="7:8" x14ac:dyDescent="0.25">
      <c r="G109" s="21"/>
      <c r="H109" s="6"/>
    </row>
    <row r="110" spans="7:8" x14ac:dyDescent="0.25">
      <c r="G110" s="21"/>
      <c r="H110" s="6"/>
    </row>
    <row r="111" spans="7:8" x14ac:dyDescent="0.25">
      <c r="G111" s="21"/>
      <c r="H111" s="6"/>
    </row>
    <row r="112" spans="7:8" x14ac:dyDescent="0.25">
      <c r="G112" s="21"/>
      <c r="H112" s="6"/>
    </row>
    <row r="113" spans="7:8" x14ac:dyDescent="0.25">
      <c r="G113" s="21"/>
      <c r="H113" s="6"/>
    </row>
    <row r="114" spans="7:8" x14ac:dyDescent="0.25">
      <c r="G114" s="21"/>
      <c r="H114" s="6"/>
    </row>
    <row r="115" spans="7:8" x14ac:dyDescent="0.25">
      <c r="G115" s="21"/>
      <c r="H115" s="6"/>
    </row>
    <row r="116" spans="7:8" x14ac:dyDescent="0.25">
      <c r="G116" s="21"/>
      <c r="H116" s="6"/>
    </row>
    <row r="117" spans="7:8" x14ac:dyDescent="0.25">
      <c r="G117" s="21"/>
      <c r="H117" s="6"/>
    </row>
    <row r="118" spans="7:8" x14ac:dyDescent="0.25">
      <c r="G118" s="21"/>
      <c r="H118" s="6"/>
    </row>
    <row r="119" spans="7:8" x14ac:dyDescent="0.25">
      <c r="G119" s="21"/>
      <c r="H119" s="6"/>
    </row>
    <row r="120" spans="7:8" x14ac:dyDescent="0.25">
      <c r="G120" s="21"/>
      <c r="H120" s="6"/>
    </row>
    <row r="121" spans="7:8" x14ac:dyDescent="0.25">
      <c r="G121" s="21"/>
      <c r="H121" s="6"/>
    </row>
    <row r="122" spans="7:8" x14ac:dyDescent="0.25">
      <c r="G122" s="21"/>
      <c r="H122" s="6"/>
    </row>
    <row r="123" spans="7:8" x14ac:dyDescent="0.25">
      <c r="G123" s="21"/>
      <c r="H123" s="6"/>
    </row>
    <row r="124" spans="7:8" x14ac:dyDescent="0.25">
      <c r="G124" s="21"/>
      <c r="H124" s="6"/>
    </row>
    <row r="125" spans="7:8" x14ac:dyDescent="0.25">
      <c r="G125" s="21"/>
      <c r="H125" s="6"/>
    </row>
    <row r="126" spans="7:8" x14ac:dyDescent="0.25">
      <c r="G126" s="21"/>
      <c r="H126" s="6"/>
    </row>
    <row r="127" spans="7:8" x14ac:dyDescent="0.25">
      <c r="G127" s="21"/>
      <c r="H127" s="6"/>
    </row>
    <row r="128" spans="7:8" x14ac:dyDescent="0.25">
      <c r="G128" s="21"/>
      <c r="H128" s="6"/>
    </row>
    <row r="129" spans="7:8" x14ac:dyDescent="0.25">
      <c r="G129" s="21"/>
      <c r="H129" s="6"/>
    </row>
    <row r="130" spans="7:8" x14ac:dyDescent="0.25">
      <c r="G130" s="21"/>
      <c r="H130" s="6"/>
    </row>
    <row r="131" spans="7:8" x14ac:dyDescent="0.25">
      <c r="G131" s="21"/>
      <c r="H131" s="6"/>
    </row>
    <row r="132" spans="7:8" x14ac:dyDescent="0.25">
      <c r="G132" s="21"/>
      <c r="H132" s="6"/>
    </row>
    <row r="133" spans="7:8" x14ac:dyDescent="0.25">
      <c r="G133" s="21"/>
      <c r="H133" s="6"/>
    </row>
    <row r="134" spans="7:8" x14ac:dyDescent="0.25">
      <c r="G134" s="21"/>
      <c r="H134" s="6"/>
    </row>
    <row r="135" spans="7:8" x14ac:dyDescent="0.25">
      <c r="G135" s="21"/>
      <c r="H135" s="6"/>
    </row>
    <row r="136" spans="7:8" x14ac:dyDescent="0.25">
      <c r="G136" s="21"/>
      <c r="H136" s="6"/>
    </row>
    <row r="137" spans="7:8" x14ac:dyDescent="0.25">
      <c r="G137" s="21"/>
      <c r="H137" s="6"/>
    </row>
    <row r="138" spans="7:8" x14ac:dyDescent="0.25">
      <c r="G138" s="21"/>
      <c r="H138" s="6"/>
    </row>
    <row r="139" spans="7:8" x14ac:dyDescent="0.25">
      <c r="G139" s="21"/>
      <c r="H139" s="6"/>
    </row>
    <row r="140" spans="7:8" x14ac:dyDescent="0.25">
      <c r="G140" s="21"/>
      <c r="H140" s="6"/>
    </row>
    <row r="141" spans="7:8" x14ac:dyDescent="0.25">
      <c r="G141" s="21"/>
      <c r="H141" s="6"/>
    </row>
    <row r="142" spans="7:8" x14ac:dyDescent="0.25">
      <c r="G142" s="21"/>
      <c r="H142" s="6"/>
    </row>
    <row r="143" spans="7:8" x14ac:dyDescent="0.25">
      <c r="G143" s="21"/>
      <c r="H143" s="6"/>
    </row>
    <row r="144" spans="7:8" x14ac:dyDescent="0.25">
      <c r="G144" s="21"/>
      <c r="H144" s="6"/>
    </row>
    <row r="145" spans="7:8" x14ac:dyDescent="0.25">
      <c r="G145" s="21"/>
      <c r="H145" s="6"/>
    </row>
    <row r="146" spans="7:8" x14ac:dyDescent="0.25">
      <c r="G146" s="21"/>
      <c r="H146" s="6"/>
    </row>
    <row r="147" spans="7:8" x14ac:dyDescent="0.25">
      <c r="G147" s="21"/>
      <c r="H147" s="6"/>
    </row>
    <row r="148" spans="7:8" x14ac:dyDescent="0.25">
      <c r="G148" s="21"/>
      <c r="H148" s="6"/>
    </row>
    <row r="149" spans="7:8" x14ac:dyDescent="0.25">
      <c r="G149" s="21"/>
      <c r="H149" s="6"/>
    </row>
    <row r="150" spans="7:8" x14ac:dyDescent="0.25">
      <c r="G150" s="21"/>
      <c r="H150" s="6"/>
    </row>
    <row r="151" spans="7:8" x14ac:dyDescent="0.25">
      <c r="G151" s="21"/>
      <c r="H151" s="6"/>
    </row>
    <row r="152" spans="7:8" x14ac:dyDescent="0.25">
      <c r="G152" s="21"/>
      <c r="H152" s="6"/>
    </row>
    <row r="153" spans="7:8" x14ac:dyDescent="0.25">
      <c r="G153" s="21"/>
      <c r="H153" s="6"/>
    </row>
    <row r="154" spans="7:8" x14ac:dyDescent="0.25">
      <c r="G154" s="21"/>
      <c r="H154" s="6"/>
    </row>
    <row r="155" spans="7:8" x14ac:dyDescent="0.25">
      <c r="G155" s="21"/>
      <c r="H155" s="6"/>
    </row>
    <row r="156" spans="7:8" x14ac:dyDescent="0.25">
      <c r="G156" s="21"/>
      <c r="H156" s="6"/>
    </row>
    <row r="157" spans="7:8" x14ac:dyDescent="0.25">
      <c r="G157" s="21"/>
      <c r="H157" s="6"/>
    </row>
    <row r="158" spans="7:8" x14ac:dyDescent="0.25">
      <c r="G158" s="21"/>
      <c r="H158" s="6"/>
    </row>
    <row r="159" spans="7:8" x14ac:dyDescent="0.25">
      <c r="G159" s="21"/>
      <c r="H159" s="6"/>
    </row>
    <row r="160" spans="7:8" x14ac:dyDescent="0.25">
      <c r="G160" s="21"/>
      <c r="H160" s="6"/>
    </row>
    <row r="161" spans="7:8" x14ac:dyDescent="0.25">
      <c r="G161" s="21"/>
      <c r="H161" s="6"/>
    </row>
    <row r="162" spans="7:8" x14ac:dyDescent="0.25">
      <c r="G162" s="21"/>
      <c r="H162" s="6"/>
    </row>
    <row r="163" spans="7:8" x14ac:dyDescent="0.25">
      <c r="G163" s="21"/>
      <c r="H163" s="6"/>
    </row>
    <row r="164" spans="7:8" x14ac:dyDescent="0.25">
      <c r="G164" s="21"/>
      <c r="H164" s="6"/>
    </row>
    <row r="165" spans="7:8" x14ac:dyDescent="0.25">
      <c r="G165" s="21"/>
      <c r="H165" s="6"/>
    </row>
    <row r="166" spans="7:8" x14ac:dyDescent="0.25">
      <c r="G166" s="21"/>
      <c r="H166" s="6"/>
    </row>
    <row r="167" spans="7:8" x14ac:dyDescent="0.25">
      <c r="G167" s="21"/>
      <c r="H167" s="6"/>
    </row>
    <row r="168" spans="7:8" x14ac:dyDescent="0.25">
      <c r="G168" s="21"/>
      <c r="H168" s="6"/>
    </row>
    <row r="169" spans="7:8" x14ac:dyDescent="0.25">
      <c r="G169" s="21"/>
      <c r="H169" s="6"/>
    </row>
    <row r="170" spans="7:8" x14ac:dyDescent="0.25">
      <c r="G170" s="21"/>
      <c r="H170" s="6"/>
    </row>
    <row r="171" spans="7:8" x14ac:dyDescent="0.25">
      <c r="G171" s="21"/>
      <c r="H171" s="6"/>
    </row>
    <row r="172" spans="7:8" x14ac:dyDescent="0.25">
      <c r="G172" s="21"/>
      <c r="H172" s="6"/>
    </row>
    <row r="173" spans="7:8" x14ac:dyDescent="0.25">
      <c r="G173" s="21"/>
      <c r="H173" s="6"/>
    </row>
    <row r="174" spans="7:8" x14ac:dyDescent="0.25">
      <c r="G174" s="21"/>
      <c r="H174" s="6"/>
    </row>
    <row r="175" spans="7:8" x14ac:dyDescent="0.25">
      <c r="G175" s="21"/>
      <c r="H175" s="6"/>
    </row>
    <row r="176" spans="7:8" x14ac:dyDescent="0.25">
      <c r="G176" s="21"/>
      <c r="H176" s="6"/>
    </row>
    <row r="177" spans="7:8" x14ac:dyDescent="0.25">
      <c r="G177" s="21"/>
      <c r="H177" s="6"/>
    </row>
    <row r="178" spans="7:8" x14ac:dyDescent="0.25">
      <c r="G178" s="21"/>
      <c r="H178" s="6"/>
    </row>
    <row r="179" spans="7:8" x14ac:dyDescent="0.25">
      <c r="G179" s="21"/>
      <c r="H179" s="6"/>
    </row>
    <row r="180" spans="7:8" x14ac:dyDescent="0.25">
      <c r="G180" s="21"/>
      <c r="H180" s="6"/>
    </row>
    <row r="181" spans="7:8" x14ac:dyDescent="0.25">
      <c r="G181" s="21"/>
      <c r="H181" s="6"/>
    </row>
    <row r="182" spans="7:8" x14ac:dyDescent="0.25">
      <c r="G182" s="21"/>
      <c r="H182" s="6"/>
    </row>
    <row r="183" spans="7:8" x14ac:dyDescent="0.25">
      <c r="G183" s="21"/>
      <c r="H183" s="6"/>
    </row>
    <row r="184" spans="7:8" x14ac:dyDescent="0.25">
      <c r="G184" s="21"/>
      <c r="H184" s="6"/>
    </row>
    <row r="185" spans="7:8" x14ac:dyDescent="0.25">
      <c r="G185" s="21"/>
      <c r="H185" s="6"/>
    </row>
    <row r="186" spans="7:8" x14ac:dyDescent="0.25">
      <c r="G186" s="21"/>
      <c r="H186" s="6"/>
    </row>
    <row r="187" spans="7:8" x14ac:dyDescent="0.25">
      <c r="G187" s="21"/>
      <c r="H187" s="6"/>
    </row>
    <row r="188" spans="7:8" x14ac:dyDescent="0.25">
      <c r="G188" s="21"/>
      <c r="H188" s="6"/>
    </row>
    <row r="189" spans="7:8" x14ac:dyDescent="0.25">
      <c r="G189" s="21"/>
      <c r="H189" s="6"/>
    </row>
    <row r="190" spans="7:8" x14ac:dyDescent="0.25">
      <c r="G190" s="21"/>
      <c r="H190" s="6"/>
    </row>
    <row r="191" spans="7:8" x14ac:dyDescent="0.25">
      <c r="G191" s="21"/>
      <c r="H191" s="6"/>
    </row>
    <row r="192" spans="7:8" x14ac:dyDescent="0.25">
      <c r="G192" s="21"/>
      <c r="H192" s="6"/>
    </row>
    <row r="193" spans="7:8" x14ac:dyDescent="0.25">
      <c r="G193" s="21"/>
      <c r="H193" s="6"/>
    </row>
    <row r="194" spans="7:8" x14ac:dyDescent="0.25">
      <c r="G194" s="21"/>
      <c r="H194" s="6"/>
    </row>
    <row r="195" spans="7:8" x14ac:dyDescent="0.25">
      <c r="G195" s="21"/>
      <c r="H195" s="6"/>
    </row>
    <row r="196" spans="7:8" x14ac:dyDescent="0.25">
      <c r="G196" s="21"/>
      <c r="H196" s="6"/>
    </row>
    <row r="197" spans="7:8" x14ac:dyDescent="0.25">
      <c r="G197" s="21"/>
      <c r="H197" s="6"/>
    </row>
    <row r="198" spans="7:8" x14ac:dyDescent="0.25">
      <c r="G198" s="21"/>
      <c r="H198" s="6"/>
    </row>
    <row r="199" spans="7:8" x14ac:dyDescent="0.25">
      <c r="G199" s="21"/>
      <c r="H199" s="6"/>
    </row>
    <row r="200" spans="7:8" x14ac:dyDescent="0.25">
      <c r="G200" s="21"/>
      <c r="H200" s="6"/>
    </row>
  </sheetData>
  <mergeCells count="1">
    <mergeCell ref="C2:D2"/>
  </mergeCells>
  <pageMargins left="0.45" right="0.45" top="0.25" bottom="0.2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476A4-C4DD-42ED-B948-5C330E8C02EC}">
  <dimension ref="A2:Q319"/>
  <sheetViews>
    <sheetView showGridLines="0" topLeftCell="A2" workbookViewId="0">
      <selection activeCell="L16" sqref="L16"/>
    </sheetView>
  </sheetViews>
  <sheetFormatPr defaultRowHeight="15" x14ac:dyDescent="0.25"/>
  <cols>
    <col min="1" max="1" width="11.5703125" bestFit="1" customWidth="1"/>
    <col min="2" max="2" width="26.28515625" customWidth="1"/>
    <col min="3" max="4" width="10.140625" bestFit="1" customWidth="1"/>
    <col min="5" max="5" width="11.5703125" bestFit="1" customWidth="1"/>
    <col min="6" max="6" width="8.28515625" hidden="1" customWidth="1"/>
    <col min="7" max="7" width="11.28515625" style="18" customWidth="1"/>
    <col min="8" max="8" width="12" hidden="1" customWidth="1"/>
  </cols>
  <sheetData>
    <row r="2" spans="1:17" x14ac:dyDescent="0.25">
      <c r="A2" s="2"/>
      <c r="B2" s="1"/>
      <c r="C2" s="39" t="s">
        <v>482</v>
      </c>
      <c r="D2" s="39"/>
      <c r="E2" s="5"/>
      <c r="F2" s="5"/>
      <c r="G2" s="19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s="47" customFormat="1" ht="33" customHeight="1" x14ac:dyDescent="0.25">
      <c r="A3" s="45" t="s">
        <v>0</v>
      </c>
      <c r="B3" s="46" t="s">
        <v>1</v>
      </c>
      <c r="C3" s="24" t="s">
        <v>2</v>
      </c>
      <c r="D3" s="24" t="s">
        <v>3</v>
      </c>
      <c r="E3" s="24" t="s">
        <v>483</v>
      </c>
      <c r="F3" s="24" t="s">
        <v>484</v>
      </c>
      <c r="G3" s="25" t="s">
        <v>491</v>
      </c>
      <c r="H3" s="26" t="s">
        <v>493</v>
      </c>
      <c r="I3" s="24"/>
      <c r="J3" s="24"/>
      <c r="K3" s="24"/>
      <c r="L3" s="24"/>
      <c r="M3" s="24"/>
      <c r="N3" s="24"/>
      <c r="O3" s="24"/>
      <c r="P3" s="24"/>
      <c r="Q3" s="24"/>
    </row>
    <row r="4" spans="1:17" x14ac:dyDescent="0.25">
      <c r="A4" s="4" t="s">
        <v>100</v>
      </c>
      <c r="B4" t="s">
        <v>101</v>
      </c>
      <c r="C4" s="6">
        <v>1000</v>
      </c>
      <c r="D4" s="6">
        <v>1610.34</v>
      </c>
      <c r="E4" s="6">
        <f t="shared" ref="E4:E33" si="0">C4-D4</f>
        <v>-610.33999999999992</v>
      </c>
      <c r="F4" s="11">
        <f t="shared" ref="F4:F34" si="1">D4/C4</f>
        <v>1.6103399999999999</v>
      </c>
      <c r="G4" s="21">
        <v>2000</v>
      </c>
      <c r="H4" s="6">
        <f>G4-C4</f>
        <v>1000</v>
      </c>
      <c r="I4" s="6"/>
      <c r="J4" s="6"/>
      <c r="K4" s="6"/>
      <c r="L4" s="6"/>
      <c r="M4" s="6"/>
      <c r="N4" s="6"/>
      <c r="O4" s="6"/>
      <c r="P4" s="6"/>
      <c r="Q4" s="6"/>
    </row>
    <row r="5" spans="1:17" x14ac:dyDescent="0.25">
      <c r="A5" s="4" t="s">
        <v>102</v>
      </c>
      <c r="B5" t="s">
        <v>103</v>
      </c>
      <c r="C5" s="6">
        <v>363465</v>
      </c>
      <c r="D5" s="6">
        <v>327709.17</v>
      </c>
      <c r="E5" s="6">
        <f t="shared" si="0"/>
        <v>35755.830000000016</v>
      </c>
      <c r="F5" s="11">
        <f t="shared" si="1"/>
        <v>0.90162510833230158</v>
      </c>
      <c r="G5" s="21">
        <v>485000</v>
      </c>
      <c r="H5" s="6">
        <f t="shared" ref="H5:H21" si="2">G5-C5</f>
        <v>121535</v>
      </c>
      <c r="I5" s="6"/>
      <c r="J5" s="6"/>
      <c r="K5" s="6"/>
      <c r="L5" s="6"/>
      <c r="M5" s="6"/>
      <c r="N5" s="6"/>
      <c r="O5" s="6"/>
      <c r="P5" s="6"/>
      <c r="Q5" s="6"/>
    </row>
    <row r="6" spans="1:17" x14ac:dyDescent="0.25">
      <c r="A6" s="4" t="s">
        <v>104</v>
      </c>
      <c r="B6" t="s">
        <v>105</v>
      </c>
      <c r="C6" s="14">
        <v>7500</v>
      </c>
      <c r="D6" s="14">
        <v>18794</v>
      </c>
      <c r="E6" s="14">
        <f t="shared" si="0"/>
        <v>-11294</v>
      </c>
      <c r="F6" s="15">
        <f t="shared" si="1"/>
        <v>2.5058666666666665</v>
      </c>
      <c r="G6" s="22">
        <v>15000</v>
      </c>
      <c r="H6" s="14">
        <f t="shared" si="2"/>
        <v>7500</v>
      </c>
      <c r="I6" s="6"/>
      <c r="J6" s="6"/>
      <c r="K6" s="6"/>
      <c r="L6" s="6"/>
      <c r="M6" s="6"/>
      <c r="N6" s="6"/>
      <c r="O6" s="6"/>
      <c r="P6" s="6"/>
      <c r="Q6" s="6"/>
    </row>
    <row r="7" spans="1:17" x14ac:dyDescent="0.25">
      <c r="A7" s="4"/>
      <c r="C7" s="6">
        <f t="shared" ref="C7:H7" si="3">SUM(C4:C6)</f>
        <v>371965</v>
      </c>
      <c r="D7" s="6">
        <f t="shared" si="3"/>
        <v>348113.51</v>
      </c>
      <c r="E7" s="6">
        <f>SUM(E4:E6)</f>
        <v>23851.49000000002</v>
      </c>
      <c r="F7" s="6">
        <f t="shared" si="3"/>
        <v>5.0178317749989674</v>
      </c>
      <c r="G7" s="21">
        <f>SUM(G4:G6)</f>
        <v>502000</v>
      </c>
      <c r="H7" s="21">
        <f t="shared" si="3"/>
        <v>130035</v>
      </c>
      <c r="I7" s="6"/>
      <c r="J7" s="6"/>
      <c r="K7" s="6"/>
      <c r="L7" s="6"/>
      <c r="M7" s="6"/>
      <c r="N7" s="6"/>
      <c r="O7" s="6"/>
      <c r="P7" s="6"/>
      <c r="Q7" s="6"/>
    </row>
    <row r="8" spans="1:17" x14ac:dyDescent="0.25">
      <c r="A8" s="4"/>
      <c r="C8" s="6"/>
      <c r="D8" s="6"/>
      <c r="E8" s="6"/>
      <c r="F8" s="11"/>
      <c r="G8" s="21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x14ac:dyDescent="0.25">
      <c r="A9" s="4"/>
      <c r="C9" s="6"/>
      <c r="D9" s="6"/>
      <c r="E9" s="6"/>
      <c r="F9" s="11"/>
      <c r="G9" s="21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x14ac:dyDescent="0.25">
      <c r="A10" s="4"/>
      <c r="C10" s="6"/>
      <c r="D10" s="6"/>
      <c r="E10" s="6"/>
      <c r="F10" s="11"/>
      <c r="G10" s="21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x14ac:dyDescent="0.25">
      <c r="A11" s="4" t="s">
        <v>372</v>
      </c>
      <c r="B11" t="s">
        <v>373</v>
      </c>
      <c r="C11" s="6">
        <v>54170</v>
      </c>
      <c r="D11" s="6">
        <v>39512.17</v>
      </c>
      <c r="E11" s="6">
        <f t="shared" si="0"/>
        <v>14657.830000000002</v>
      </c>
      <c r="F11" s="11">
        <f t="shared" si="1"/>
        <v>0.72941055935019383</v>
      </c>
      <c r="G11" s="21">
        <v>38725</v>
      </c>
      <c r="H11" s="6">
        <f t="shared" si="2"/>
        <v>-15445</v>
      </c>
      <c r="I11" s="6"/>
      <c r="J11" s="6"/>
      <c r="K11" s="6"/>
      <c r="L11" s="6"/>
      <c r="M11" s="6"/>
      <c r="N11" s="6"/>
      <c r="O11" s="6"/>
      <c r="P11" s="6"/>
      <c r="Q11" s="6"/>
    </row>
    <row r="12" spans="1:17" x14ac:dyDescent="0.25">
      <c r="A12" s="4" t="s">
        <v>374</v>
      </c>
      <c r="B12" t="s">
        <v>198</v>
      </c>
      <c r="C12" s="6">
        <v>4235</v>
      </c>
      <c r="D12" s="6">
        <v>3022.76</v>
      </c>
      <c r="E12" s="6">
        <f t="shared" si="0"/>
        <v>1212.2399999999998</v>
      </c>
      <c r="F12" s="11">
        <f t="shared" si="1"/>
        <v>0.71375678866587966</v>
      </c>
      <c r="G12" s="21">
        <v>2965</v>
      </c>
      <c r="H12" s="6">
        <f t="shared" si="2"/>
        <v>-1270</v>
      </c>
      <c r="I12" s="6"/>
      <c r="J12" s="6"/>
      <c r="K12" s="6"/>
      <c r="L12" s="6"/>
      <c r="M12" s="6"/>
      <c r="N12" s="6"/>
      <c r="O12" s="6"/>
      <c r="P12" s="6"/>
      <c r="Q12" s="6"/>
    </row>
    <row r="13" spans="1:17" x14ac:dyDescent="0.25">
      <c r="A13" s="4" t="s">
        <v>375</v>
      </c>
      <c r="B13" t="s">
        <v>166</v>
      </c>
      <c r="C13" s="6">
        <v>3080</v>
      </c>
      <c r="D13" s="6">
        <v>2236.54</v>
      </c>
      <c r="E13" s="6">
        <f t="shared" si="0"/>
        <v>843.46</v>
      </c>
      <c r="F13" s="11">
        <f t="shared" si="1"/>
        <v>0.7261493506493506</v>
      </c>
      <c r="G13" s="21">
        <v>2115</v>
      </c>
      <c r="H13" s="6">
        <f t="shared" si="2"/>
        <v>-965</v>
      </c>
      <c r="I13" s="6"/>
      <c r="J13" s="6"/>
      <c r="K13" s="6"/>
      <c r="L13" s="6"/>
      <c r="M13" s="6"/>
      <c r="N13" s="6"/>
      <c r="O13" s="6"/>
      <c r="P13" s="6"/>
      <c r="Q13" s="6"/>
    </row>
    <row r="14" spans="1:17" x14ac:dyDescent="0.25">
      <c r="A14" s="12" t="s">
        <v>376</v>
      </c>
      <c r="B14" s="13" t="s">
        <v>168</v>
      </c>
      <c r="C14" s="14">
        <v>9195</v>
      </c>
      <c r="D14" s="14">
        <v>6211.39</v>
      </c>
      <c r="E14" s="14">
        <f t="shared" si="0"/>
        <v>2983.6099999999997</v>
      </c>
      <c r="F14" s="15">
        <f t="shared" si="1"/>
        <v>0.67551821642196852</v>
      </c>
      <c r="G14" s="22">
        <v>11166</v>
      </c>
      <c r="H14" s="14">
        <f t="shared" si="2"/>
        <v>1971</v>
      </c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5">
      <c r="A15" s="4"/>
      <c r="B15" s="43" t="s">
        <v>531</v>
      </c>
      <c r="C15" s="6">
        <f>SUM(C11:C14)</f>
        <v>70680</v>
      </c>
      <c r="D15" s="6">
        <f t="shared" ref="D15:H15" si="4">SUM(D11:D14)</f>
        <v>50982.86</v>
      </c>
      <c r="E15" s="6">
        <f t="shared" si="4"/>
        <v>19697.140000000003</v>
      </c>
      <c r="F15" s="6">
        <f t="shared" si="4"/>
        <v>2.8448349150873931</v>
      </c>
      <c r="G15" s="6">
        <f>SUM(G11:G14)</f>
        <v>54971</v>
      </c>
      <c r="H15" s="6">
        <f t="shared" si="4"/>
        <v>-15709</v>
      </c>
      <c r="I15" s="6"/>
      <c r="J15" s="6"/>
      <c r="K15" s="6"/>
      <c r="L15" s="6"/>
      <c r="M15" s="6"/>
      <c r="N15" s="6"/>
      <c r="O15" s="6"/>
      <c r="P15" s="6"/>
      <c r="Q15" s="6"/>
    </row>
    <row r="16" spans="1:17" x14ac:dyDescent="0.25">
      <c r="A16" s="4"/>
      <c r="C16" s="6"/>
      <c r="D16" s="6"/>
      <c r="E16" s="6"/>
      <c r="F16" s="11"/>
      <c r="G16" s="21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x14ac:dyDescent="0.25">
      <c r="A17" s="4"/>
      <c r="C17" s="6"/>
      <c r="D17" s="6"/>
      <c r="E17" s="6"/>
      <c r="F17" s="11"/>
      <c r="G17" s="21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x14ac:dyDescent="0.25">
      <c r="A18" s="4" t="s">
        <v>377</v>
      </c>
      <c r="B18" t="s">
        <v>209</v>
      </c>
      <c r="C18" s="6">
        <v>500</v>
      </c>
      <c r="D18" s="6">
        <v>3420.14</v>
      </c>
      <c r="E18" s="6">
        <f t="shared" si="0"/>
        <v>-2920.14</v>
      </c>
      <c r="F18" s="11">
        <f t="shared" si="1"/>
        <v>6.8402799999999999</v>
      </c>
      <c r="G18" s="21">
        <v>4000</v>
      </c>
      <c r="H18" s="6">
        <f t="shared" si="2"/>
        <v>3500</v>
      </c>
      <c r="I18" s="6"/>
      <c r="J18" s="6"/>
      <c r="K18" s="6"/>
      <c r="L18" s="6"/>
      <c r="M18" s="6"/>
      <c r="N18" s="6"/>
      <c r="O18" s="6"/>
      <c r="P18" s="6"/>
      <c r="Q18" s="6"/>
    </row>
    <row r="19" spans="1:17" x14ac:dyDescent="0.25">
      <c r="A19" s="4" t="s">
        <v>378</v>
      </c>
      <c r="B19" t="s">
        <v>379</v>
      </c>
      <c r="C19" s="6">
        <v>2500</v>
      </c>
      <c r="D19" s="6">
        <v>514.99</v>
      </c>
      <c r="E19" s="6">
        <f t="shared" si="0"/>
        <v>1985.01</v>
      </c>
      <c r="F19" s="11">
        <f t="shared" si="1"/>
        <v>0.20599600000000001</v>
      </c>
      <c r="G19" s="21">
        <f t="shared" ref="G19:G32" si="5">C19</f>
        <v>2500</v>
      </c>
      <c r="H19" s="6">
        <f t="shared" si="2"/>
        <v>0</v>
      </c>
      <c r="I19" s="6"/>
      <c r="J19" s="6"/>
      <c r="K19" s="6"/>
      <c r="L19" s="6"/>
      <c r="M19" s="6"/>
      <c r="N19" s="6"/>
      <c r="O19" s="6"/>
      <c r="P19" s="6"/>
      <c r="Q19" s="6"/>
    </row>
    <row r="20" spans="1:17" x14ac:dyDescent="0.25">
      <c r="A20" s="4" t="s">
        <v>380</v>
      </c>
      <c r="B20" t="s">
        <v>381</v>
      </c>
      <c r="C20" s="6">
        <v>750</v>
      </c>
      <c r="D20" s="6">
        <v>537</v>
      </c>
      <c r="E20" s="6">
        <f t="shared" si="0"/>
        <v>213</v>
      </c>
      <c r="F20" s="11">
        <f t="shared" si="1"/>
        <v>0.71599999999999997</v>
      </c>
      <c r="G20" s="21">
        <f t="shared" si="5"/>
        <v>750</v>
      </c>
      <c r="H20" s="6">
        <f t="shared" si="2"/>
        <v>0</v>
      </c>
      <c r="I20" s="6"/>
      <c r="J20" s="6"/>
      <c r="K20" s="6"/>
      <c r="L20" s="6"/>
      <c r="M20" s="6"/>
      <c r="N20" s="6"/>
      <c r="O20" s="6"/>
      <c r="P20" s="6"/>
      <c r="Q20" s="6"/>
    </row>
    <row r="21" spans="1:17" x14ac:dyDescent="0.25">
      <c r="A21" s="4" t="s">
        <v>382</v>
      </c>
      <c r="B21" t="s">
        <v>212</v>
      </c>
      <c r="C21" s="6">
        <v>1000</v>
      </c>
      <c r="D21" s="6">
        <v>359.81</v>
      </c>
      <c r="E21" s="6">
        <f t="shared" si="0"/>
        <v>640.19000000000005</v>
      </c>
      <c r="F21" s="11">
        <f t="shared" si="1"/>
        <v>0.35981000000000002</v>
      </c>
      <c r="G21" s="21">
        <v>800</v>
      </c>
      <c r="H21" s="6">
        <f t="shared" si="2"/>
        <v>-200</v>
      </c>
      <c r="I21" s="6"/>
      <c r="J21" s="6"/>
      <c r="K21" s="6"/>
      <c r="L21" s="6"/>
      <c r="M21" s="6"/>
      <c r="N21" s="6"/>
      <c r="O21" s="6"/>
      <c r="P21" s="6"/>
      <c r="Q21" s="6"/>
    </row>
    <row r="22" spans="1:17" x14ac:dyDescent="0.25">
      <c r="A22" s="4" t="s">
        <v>383</v>
      </c>
      <c r="B22" t="s">
        <v>180</v>
      </c>
      <c r="C22" s="6">
        <v>100</v>
      </c>
      <c r="D22" s="6">
        <v>100</v>
      </c>
      <c r="E22" s="6">
        <f t="shared" si="0"/>
        <v>0</v>
      </c>
      <c r="F22" s="11">
        <f t="shared" si="1"/>
        <v>1</v>
      </c>
      <c r="G22" s="21">
        <f t="shared" si="5"/>
        <v>100</v>
      </c>
      <c r="H22" s="23">
        <f>G22-C22</f>
        <v>0</v>
      </c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25">
      <c r="A23" s="4" t="s">
        <v>384</v>
      </c>
      <c r="B23" t="s">
        <v>385</v>
      </c>
      <c r="C23" s="6">
        <v>39082</v>
      </c>
      <c r="D23" s="6">
        <v>39082</v>
      </c>
      <c r="E23" s="6">
        <f t="shared" si="0"/>
        <v>0</v>
      </c>
      <c r="F23" s="11">
        <f t="shared" si="1"/>
        <v>1</v>
      </c>
      <c r="G23" s="21">
        <f t="shared" si="5"/>
        <v>39082</v>
      </c>
      <c r="H23" s="23">
        <f t="shared" ref="H23:H33" si="6">G23-C23</f>
        <v>0</v>
      </c>
      <c r="I23" s="6"/>
      <c r="J23" s="6"/>
      <c r="K23" s="6"/>
      <c r="L23" s="6"/>
      <c r="M23" s="6"/>
      <c r="N23" s="6"/>
      <c r="O23" s="6"/>
      <c r="P23" s="6"/>
      <c r="Q23" s="6"/>
    </row>
    <row r="24" spans="1:17" x14ac:dyDescent="0.25">
      <c r="A24" s="4" t="s">
        <v>386</v>
      </c>
      <c r="B24" t="s">
        <v>387</v>
      </c>
      <c r="C24" s="6">
        <v>5000</v>
      </c>
      <c r="D24" s="6">
        <v>0</v>
      </c>
      <c r="E24" s="6">
        <f t="shared" si="0"/>
        <v>5000</v>
      </c>
      <c r="F24" s="11">
        <f t="shared" si="1"/>
        <v>0</v>
      </c>
      <c r="G24" s="21">
        <f t="shared" si="5"/>
        <v>5000</v>
      </c>
      <c r="H24" s="23">
        <f t="shared" si="6"/>
        <v>0</v>
      </c>
      <c r="I24" s="6"/>
      <c r="J24" s="6"/>
      <c r="K24" s="6"/>
      <c r="L24" s="6"/>
      <c r="M24" s="6"/>
      <c r="N24" s="6"/>
      <c r="O24" s="6"/>
      <c r="P24" s="6"/>
      <c r="Q24" s="6"/>
    </row>
    <row r="25" spans="1:17" x14ac:dyDescent="0.25">
      <c r="A25" s="4" t="s">
        <v>388</v>
      </c>
      <c r="B25" t="s">
        <v>389</v>
      </c>
      <c r="C25" s="6">
        <v>3000</v>
      </c>
      <c r="D25" s="6">
        <v>-930</v>
      </c>
      <c r="E25" s="6">
        <f t="shared" si="0"/>
        <v>3930</v>
      </c>
      <c r="F25" s="11">
        <f t="shared" si="1"/>
        <v>-0.31</v>
      </c>
      <c r="G25" s="21">
        <f t="shared" si="5"/>
        <v>3000</v>
      </c>
      <c r="H25" s="23">
        <f t="shared" si="6"/>
        <v>0</v>
      </c>
      <c r="I25" s="6"/>
      <c r="J25" s="6"/>
      <c r="K25" s="6"/>
      <c r="L25" s="6"/>
      <c r="M25" s="6"/>
      <c r="N25" s="6"/>
      <c r="O25" s="6"/>
      <c r="P25" s="6"/>
      <c r="Q25" s="6"/>
    </row>
    <row r="26" spans="1:17" x14ac:dyDescent="0.25">
      <c r="A26" s="4" t="s">
        <v>390</v>
      </c>
      <c r="B26" t="s">
        <v>391</v>
      </c>
      <c r="C26" s="6">
        <v>5000</v>
      </c>
      <c r="D26" s="6">
        <v>1041.54</v>
      </c>
      <c r="E26" s="6">
        <f t="shared" si="0"/>
        <v>3958.46</v>
      </c>
      <c r="F26" s="11">
        <f t="shared" si="1"/>
        <v>0.20830799999999999</v>
      </c>
      <c r="G26" s="21">
        <f t="shared" si="5"/>
        <v>5000</v>
      </c>
      <c r="H26" s="23">
        <f t="shared" si="6"/>
        <v>0</v>
      </c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5">
      <c r="A27" s="4" t="s">
        <v>392</v>
      </c>
      <c r="B27" t="s">
        <v>393</v>
      </c>
      <c r="C27" s="6">
        <v>5000</v>
      </c>
      <c r="D27" s="6">
        <v>5000</v>
      </c>
      <c r="E27" s="6">
        <f t="shared" si="0"/>
        <v>0</v>
      </c>
      <c r="F27" s="11">
        <f t="shared" si="1"/>
        <v>1</v>
      </c>
      <c r="G27" s="21">
        <f t="shared" si="5"/>
        <v>5000</v>
      </c>
      <c r="H27" s="23">
        <f t="shared" si="6"/>
        <v>0</v>
      </c>
      <c r="I27" s="6"/>
      <c r="J27" s="6"/>
      <c r="K27" s="6"/>
      <c r="L27" s="6"/>
      <c r="M27" s="6"/>
      <c r="N27" s="6"/>
      <c r="O27" s="6"/>
      <c r="P27" s="6"/>
      <c r="Q27" s="6"/>
    </row>
    <row r="28" spans="1:17" x14ac:dyDescent="0.25">
      <c r="A28" s="4" t="s">
        <v>394</v>
      </c>
      <c r="B28" t="s">
        <v>395</v>
      </c>
      <c r="C28" s="6">
        <v>60000</v>
      </c>
      <c r="D28" s="6">
        <v>15536.16</v>
      </c>
      <c r="E28" s="6">
        <f t="shared" si="0"/>
        <v>44463.839999999997</v>
      </c>
      <c r="F28" s="11">
        <f t="shared" si="1"/>
        <v>0.258936</v>
      </c>
      <c r="G28" s="21">
        <f t="shared" si="5"/>
        <v>60000</v>
      </c>
      <c r="H28" s="23">
        <f t="shared" si="6"/>
        <v>0</v>
      </c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5">
      <c r="A29" s="4" t="s">
        <v>396</v>
      </c>
      <c r="B29" t="s">
        <v>397</v>
      </c>
      <c r="C29" s="6">
        <v>15000</v>
      </c>
      <c r="D29" s="6">
        <v>0</v>
      </c>
      <c r="E29" s="6">
        <f t="shared" si="0"/>
        <v>15000</v>
      </c>
      <c r="F29" s="11">
        <f t="shared" si="1"/>
        <v>0</v>
      </c>
      <c r="G29" s="21">
        <f t="shared" si="5"/>
        <v>15000</v>
      </c>
      <c r="H29" s="23">
        <f t="shared" si="6"/>
        <v>0</v>
      </c>
      <c r="I29" s="6"/>
      <c r="J29" s="6"/>
      <c r="K29" s="6"/>
      <c r="L29" s="6"/>
      <c r="M29" s="6"/>
      <c r="N29" s="6"/>
      <c r="O29" s="6"/>
      <c r="P29" s="6"/>
      <c r="Q29" s="6"/>
    </row>
    <row r="30" spans="1:17" x14ac:dyDescent="0.25">
      <c r="A30" s="4" t="s">
        <v>398</v>
      </c>
      <c r="B30" t="s">
        <v>399</v>
      </c>
      <c r="C30" s="6">
        <v>5000</v>
      </c>
      <c r="D30" s="6">
        <v>-5431.85</v>
      </c>
      <c r="E30" s="6">
        <f t="shared" si="0"/>
        <v>10431.85</v>
      </c>
      <c r="F30" s="11">
        <f t="shared" si="1"/>
        <v>-1.0863700000000001</v>
      </c>
      <c r="G30" s="21">
        <v>7500</v>
      </c>
      <c r="H30" s="23">
        <f t="shared" si="6"/>
        <v>2500</v>
      </c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25">
      <c r="A31" s="4" t="s">
        <v>400</v>
      </c>
      <c r="B31" t="s">
        <v>401</v>
      </c>
      <c r="C31" s="6">
        <v>10000</v>
      </c>
      <c r="D31" s="6">
        <v>9385.83</v>
      </c>
      <c r="E31" s="6">
        <f t="shared" si="0"/>
        <v>614.17000000000007</v>
      </c>
      <c r="F31" s="11">
        <f t="shared" si="1"/>
        <v>0.93858299999999995</v>
      </c>
      <c r="G31" s="21">
        <f t="shared" si="5"/>
        <v>10000</v>
      </c>
      <c r="H31" s="23">
        <f t="shared" si="6"/>
        <v>0</v>
      </c>
      <c r="I31" s="6"/>
      <c r="J31" s="6"/>
      <c r="K31" s="6"/>
      <c r="L31" s="6"/>
      <c r="M31" s="6"/>
      <c r="N31" s="6"/>
      <c r="O31" s="6"/>
      <c r="P31" s="6"/>
      <c r="Q31" s="6"/>
    </row>
    <row r="32" spans="1:17" x14ac:dyDescent="0.25">
      <c r="A32" s="4" t="s">
        <v>402</v>
      </c>
      <c r="B32" t="s">
        <v>403</v>
      </c>
      <c r="C32" s="6">
        <v>3500</v>
      </c>
      <c r="D32" s="6">
        <v>0</v>
      </c>
      <c r="E32" s="6">
        <f t="shared" si="0"/>
        <v>3500</v>
      </c>
      <c r="F32" s="11">
        <f t="shared" si="1"/>
        <v>0</v>
      </c>
      <c r="G32" s="21">
        <f t="shared" si="5"/>
        <v>3500</v>
      </c>
      <c r="H32" s="23">
        <f t="shared" si="6"/>
        <v>0</v>
      </c>
      <c r="I32" s="6"/>
      <c r="J32" s="6"/>
      <c r="K32" s="6"/>
      <c r="L32" s="6"/>
      <c r="M32" s="6"/>
      <c r="N32" s="6"/>
      <c r="O32" s="6"/>
      <c r="P32" s="6"/>
      <c r="Q32" s="6"/>
    </row>
    <row r="33" spans="1:17" x14ac:dyDescent="0.25">
      <c r="A33" s="12" t="s">
        <v>404</v>
      </c>
      <c r="B33" s="13" t="s">
        <v>405</v>
      </c>
      <c r="C33" s="14">
        <v>145853</v>
      </c>
      <c r="D33" s="14">
        <v>0</v>
      </c>
      <c r="E33" s="14">
        <f t="shared" si="0"/>
        <v>145853</v>
      </c>
      <c r="F33" s="15">
        <f t="shared" si="1"/>
        <v>0</v>
      </c>
      <c r="G33" s="22">
        <f>285797+54971</f>
        <v>340768</v>
      </c>
      <c r="H33" s="14">
        <f t="shared" si="6"/>
        <v>194915</v>
      </c>
      <c r="I33" s="6"/>
      <c r="J33" s="6"/>
      <c r="K33" s="6"/>
      <c r="L33" s="6"/>
      <c r="M33" s="6"/>
      <c r="N33" s="6"/>
      <c r="O33" s="6"/>
      <c r="P33" s="6"/>
      <c r="Q33" s="6"/>
    </row>
    <row r="34" spans="1:17" x14ac:dyDescent="0.25">
      <c r="A34" s="3"/>
      <c r="B34" t="s">
        <v>533</v>
      </c>
      <c r="C34" s="32">
        <f>SUM(C18:C33)</f>
        <v>301285</v>
      </c>
      <c r="D34" s="32">
        <f t="shared" ref="D34:G34" si="7">SUM(D18:D33)</f>
        <v>68615.62</v>
      </c>
      <c r="E34" s="32">
        <f t="shared" si="7"/>
        <v>232669.38</v>
      </c>
      <c r="F34" s="32">
        <f t="shared" si="7"/>
        <v>11.131542999999999</v>
      </c>
      <c r="G34" s="32">
        <f>SUM(G18:G33)</f>
        <v>502000</v>
      </c>
      <c r="H34" s="32">
        <f t="shared" ref="D34:H34" si="8">SUM(H18:H33)</f>
        <v>200715</v>
      </c>
      <c r="I34" s="6"/>
      <c r="J34" s="6"/>
      <c r="K34" s="6"/>
      <c r="L34" s="6"/>
      <c r="M34" s="6"/>
      <c r="N34" s="6"/>
      <c r="O34" s="6"/>
      <c r="P34" s="6"/>
      <c r="Q34" s="6"/>
    </row>
    <row r="35" spans="1:17" x14ac:dyDescent="0.25">
      <c r="A35" s="3"/>
      <c r="C35" s="32"/>
      <c r="D35" s="32"/>
      <c r="E35" s="32"/>
      <c r="F35" s="32"/>
      <c r="G35" s="32"/>
      <c r="H35" s="32"/>
      <c r="I35" s="6"/>
      <c r="J35" s="6"/>
      <c r="K35" s="6"/>
      <c r="L35" s="6"/>
      <c r="M35" s="6"/>
      <c r="N35" s="6"/>
      <c r="O35" s="6"/>
      <c r="P35" s="6"/>
      <c r="Q35" s="6"/>
    </row>
    <row r="36" spans="1:17" x14ac:dyDescent="0.25">
      <c r="A36" s="3"/>
      <c r="B36" t="s">
        <v>534</v>
      </c>
      <c r="C36" s="32">
        <f>C34+C15</f>
        <v>371965</v>
      </c>
      <c r="D36" s="32">
        <f t="shared" ref="D36:G36" si="9">D34+D15</f>
        <v>119598.48</v>
      </c>
      <c r="E36" s="32">
        <f t="shared" si="9"/>
        <v>252366.52000000002</v>
      </c>
      <c r="F36" s="32">
        <f t="shared" si="9"/>
        <v>13.976377915087392</v>
      </c>
      <c r="G36" s="32">
        <f>G34+G15</f>
        <v>556971</v>
      </c>
      <c r="H36" s="32"/>
      <c r="I36" s="6"/>
      <c r="J36" s="6"/>
      <c r="K36" s="6"/>
      <c r="L36" s="6"/>
      <c r="M36" s="6"/>
      <c r="N36" s="6"/>
      <c r="O36" s="6"/>
      <c r="P36" s="6"/>
      <c r="Q36" s="6"/>
    </row>
    <row r="37" spans="1:17" x14ac:dyDescent="0.25">
      <c r="A37" s="3"/>
      <c r="C37" s="6"/>
      <c r="D37" s="6"/>
      <c r="E37" s="6"/>
      <c r="F37" s="6"/>
      <c r="G37" s="21"/>
      <c r="H37" s="23"/>
      <c r="I37" s="6"/>
      <c r="J37" s="6"/>
      <c r="K37" s="6"/>
      <c r="L37" s="6"/>
      <c r="M37" s="6"/>
      <c r="N37" s="6"/>
      <c r="O37" s="6"/>
      <c r="P37" s="6"/>
      <c r="Q37" s="6"/>
    </row>
    <row r="38" spans="1:17" x14ac:dyDescent="0.25">
      <c r="A38" s="3"/>
      <c r="B38" t="s">
        <v>538</v>
      </c>
      <c r="C38" s="6">
        <f>C7-C34</f>
        <v>70680</v>
      </c>
      <c r="D38" s="6">
        <f t="shared" ref="D38:G38" si="10">D7-D34</f>
        <v>279497.89</v>
      </c>
      <c r="E38" s="6">
        <f t="shared" si="10"/>
        <v>-208817.88999999998</v>
      </c>
      <c r="F38" s="6">
        <f t="shared" si="10"/>
        <v>-6.1137112250010315</v>
      </c>
      <c r="G38" s="6">
        <f t="shared" si="10"/>
        <v>0</v>
      </c>
      <c r="H38" s="21">
        <f>SUM(H11:H33)</f>
        <v>169297</v>
      </c>
      <c r="I38" s="6"/>
      <c r="J38" s="6"/>
      <c r="K38" s="6"/>
      <c r="L38" s="6"/>
      <c r="M38" s="6"/>
      <c r="N38" s="6"/>
      <c r="O38" s="6"/>
      <c r="P38" s="6"/>
      <c r="Q38" s="6"/>
    </row>
    <row r="39" spans="1:17" x14ac:dyDescent="0.25">
      <c r="A39" s="3"/>
      <c r="C39" s="6"/>
      <c r="D39" s="6"/>
      <c r="E39" s="6"/>
      <c r="F39" s="6"/>
      <c r="G39" s="21"/>
      <c r="H39" s="23"/>
      <c r="I39" s="6"/>
      <c r="J39" s="6"/>
      <c r="K39" s="6"/>
      <c r="L39" s="6"/>
      <c r="M39" s="6"/>
      <c r="N39" s="6"/>
      <c r="O39" s="6"/>
      <c r="P39" s="6"/>
      <c r="Q39" s="6"/>
    </row>
    <row r="40" spans="1:17" x14ac:dyDescent="0.25">
      <c r="A40" s="3"/>
      <c r="C40" s="6"/>
      <c r="D40" s="6"/>
      <c r="E40" s="6"/>
      <c r="F40" s="6"/>
      <c r="G40" s="21"/>
      <c r="H40" s="23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5">
      <c r="A41" s="3"/>
      <c r="C41" s="6"/>
      <c r="D41" s="6"/>
      <c r="E41" s="6"/>
      <c r="F41" s="6"/>
      <c r="G41" s="21"/>
      <c r="H41" s="23"/>
      <c r="I41" s="6"/>
      <c r="J41" s="6"/>
      <c r="K41" s="6"/>
      <c r="L41" s="6"/>
      <c r="M41" s="6"/>
      <c r="N41" s="6"/>
      <c r="O41" s="6"/>
      <c r="P41" s="6"/>
      <c r="Q41" s="6"/>
    </row>
    <row r="42" spans="1:17" x14ac:dyDescent="0.25">
      <c r="A42" s="3"/>
      <c r="C42" s="6"/>
      <c r="D42" s="6"/>
      <c r="E42" s="6"/>
      <c r="F42" s="6"/>
      <c r="G42" s="21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x14ac:dyDescent="0.25">
      <c r="A43" s="3"/>
      <c r="C43" s="6"/>
      <c r="D43" s="6"/>
      <c r="E43" s="6"/>
      <c r="F43" s="6"/>
      <c r="G43" s="21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x14ac:dyDescent="0.25">
      <c r="A44" s="3"/>
      <c r="C44" s="6"/>
      <c r="D44" s="6"/>
      <c r="E44" s="6"/>
      <c r="F44" s="6"/>
      <c r="G44" s="21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x14ac:dyDescent="0.25">
      <c r="A45" s="3"/>
      <c r="C45" s="6"/>
      <c r="D45" s="6"/>
      <c r="E45" s="6"/>
      <c r="F45" s="6"/>
      <c r="G45" s="21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x14ac:dyDescent="0.25">
      <c r="A46" s="3"/>
      <c r="C46" s="6"/>
      <c r="D46" s="6"/>
      <c r="E46" s="6"/>
      <c r="F46" s="6"/>
      <c r="G46" s="21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x14ac:dyDescent="0.25">
      <c r="A47" s="3"/>
      <c r="C47" s="6"/>
      <c r="D47" s="6"/>
      <c r="E47" s="6"/>
      <c r="F47" s="6"/>
      <c r="G47" s="21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x14ac:dyDescent="0.25">
      <c r="A48" s="3"/>
      <c r="C48" s="6"/>
      <c r="D48" s="6"/>
      <c r="E48" s="6"/>
      <c r="F48" s="6"/>
      <c r="G48" s="21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x14ac:dyDescent="0.25">
      <c r="A49" s="3"/>
      <c r="C49" s="6"/>
      <c r="D49" s="6"/>
      <c r="E49" s="6"/>
      <c r="F49" s="6"/>
      <c r="G49" s="21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x14ac:dyDescent="0.25">
      <c r="A50" s="3"/>
      <c r="C50" s="6"/>
      <c r="D50" s="6"/>
      <c r="E50" s="6"/>
      <c r="F50" s="6"/>
      <c r="G50" s="21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x14ac:dyDescent="0.25">
      <c r="A51" s="3"/>
      <c r="C51" s="6"/>
      <c r="D51" s="6"/>
      <c r="E51" s="6"/>
      <c r="F51" s="6"/>
      <c r="G51" s="21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x14ac:dyDescent="0.25">
      <c r="A52" s="3"/>
      <c r="C52" s="6"/>
      <c r="D52" s="6"/>
      <c r="E52" s="6"/>
      <c r="F52" s="6"/>
      <c r="G52" s="21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x14ac:dyDescent="0.25">
      <c r="A53" s="3"/>
      <c r="C53" s="6"/>
      <c r="D53" s="6"/>
      <c r="E53" s="6"/>
      <c r="F53" s="6"/>
      <c r="G53" s="21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x14ac:dyDescent="0.25">
      <c r="A54" s="3"/>
      <c r="C54" s="6"/>
      <c r="D54" s="6"/>
      <c r="E54" s="6"/>
      <c r="F54" s="6"/>
      <c r="G54" s="21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1:17" x14ac:dyDescent="0.25">
      <c r="A55" s="3"/>
      <c r="C55" s="6"/>
      <c r="D55" s="6"/>
      <c r="E55" s="6"/>
      <c r="F55" s="6"/>
      <c r="G55" s="21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1:17" x14ac:dyDescent="0.25">
      <c r="A56" s="3"/>
      <c r="C56" s="6"/>
      <c r="D56" s="6"/>
      <c r="E56" s="6"/>
      <c r="F56" s="6"/>
      <c r="G56" s="21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1:17" x14ac:dyDescent="0.25">
      <c r="A57" s="3"/>
      <c r="C57" s="6"/>
      <c r="D57" s="6"/>
      <c r="E57" s="6"/>
      <c r="F57" s="6"/>
      <c r="G57" s="21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1:17" x14ac:dyDescent="0.25">
      <c r="A58" s="3"/>
      <c r="C58" s="6"/>
      <c r="D58" s="6"/>
      <c r="E58" s="6"/>
      <c r="F58" s="6"/>
      <c r="G58" s="21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1:17" x14ac:dyDescent="0.25">
      <c r="A59" s="3"/>
      <c r="C59" s="6"/>
      <c r="D59" s="6"/>
      <c r="E59" s="6"/>
      <c r="F59" s="6"/>
      <c r="G59" s="21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1:17" x14ac:dyDescent="0.25">
      <c r="A60" s="3"/>
      <c r="C60" s="6"/>
      <c r="D60" s="6"/>
      <c r="E60" s="6"/>
      <c r="F60" s="6"/>
      <c r="G60" s="21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1:17" x14ac:dyDescent="0.25">
      <c r="A61" s="3"/>
      <c r="C61" s="6"/>
      <c r="D61" s="6"/>
      <c r="E61" s="6"/>
      <c r="F61" s="6"/>
      <c r="G61" s="21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17" x14ac:dyDescent="0.25">
      <c r="A62" s="3"/>
      <c r="C62" s="6"/>
      <c r="D62" s="6"/>
      <c r="E62" s="6"/>
      <c r="F62" s="6"/>
      <c r="G62" s="21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1:17" x14ac:dyDescent="0.25">
      <c r="A63" s="3"/>
      <c r="C63" s="6"/>
      <c r="D63" s="6"/>
      <c r="E63" s="6"/>
      <c r="F63" s="6"/>
      <c r="G63" s="21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17" x14ac:dyDescent="0.25">
      <c r="A64" s="3"/>
      <c r="C64" s="6"/>
      <c r="D64" s="6"/>
      <c r="E64" s="6"/>
      <c r="F64" s="6"/>
      <c r="G64" s="21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x14ac:dyDescent="0.25">
      <c r="A65" s="3"/>
      <c r="C65" s="6"/>
      <c r="D65" s="6"/>
      <c r="E65" s="6"/>
      <c r="F65" s="6"/>
      <c r="G65" s="21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1:17" x14ac:dyDescent="0.25">
      <c r="A66" s="3"/>
      <c r="C66" s="6"/>
      <c r="D66" s="6"/>
      <c r="E66" s="6"/>
      <c r="F66" s="6"/>
      <c r="G66" s="21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x14ac:dyDescent="0.25">
      <c r="A67" s="3"/>
      <c r="C67" s="6"/>
      <c r="D67" s="6"/>
      <c r="E67" s="6"/>
      <c r="F67" s="6"/>
      <c r="G67" s="21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1:17" x14ac:dyDescent="0.25">
      <c r="A68" s="3"/>
      <c r="C68" s="6"/>
      <c r="D68" s="6"/>
      <c r="E68" s="6"/>
      <c r="F68" s="6"/>
      <c r="G68" s="21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 x14ac:dyDescent="0.25">
      <c r="A69" s="3"/>
      <c r="C69" s="6"/>
      <c r="D69" s="6"/>
      <c r="E69" s="6"/>
      <c r="F69" s="6"/>
      <c r="G69" s="21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 x14ac:dyDescent="0.25">
      <c r="A70" s="3"/>
      <c r="C70" s="6"/>
      <c r="D70" s="6"/>
      <c r="E70" s="6"/>
      <c r="F70" s="6"/>
      <c r="G70" s="21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 x14ac:dyDescent="0.25">
      <c r="A71" s="3"/>
      <c r="C71" s="6"/>
      <c r="D71" s="6"/>
      <c r="E71" s="6"/>
      <c r="F71" s="6"/>
      <c r="G71" s="21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 x14ac:dyDescent="0.25">
      <c r="A72" s="3"/>
      <c r="C72" s="6"/>
      <c r="D72" s="6"/>
      <c r="E72" s="6"/>
      <c r="F72" s="6"/>
      <c r="G72" s="21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 x14ac:dyDescent="0.25">
      <c r="A73" s="3"/>
      <c r="C73" s="6"/>
      <c r="D73" s="6"/>
      <c r="E73" s="6"/>
      <c r="F73" s="6"/>
      <c r="G73" s="21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x14ac:dyDescent="0.25">
      <c r="A74" s="3"/>
      <c r="C74" s="6"/>
      <c r="D74" s="6"/>
      <c r="E74" s="6"/>
      <c r="F74" s="6"/>
      <c r="G74" s="21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1:17" x14ac:dyDescent="0.25">
      <c r="A75" s="3"/>
      <c r="C75" s="6"/>
      <c r="D75" s="6"/>
      <c r="E75" s="6"/>
      <c r="F75" s="6"/>
      <c r="G75" s="21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7" x14ac:dyDescent="0.25">
      <c r="A76" s="3"/>
      <c r="C76" s="6"/>
      <c r="D76" s="6"/>
      <c r="E76" s="6"/>
      <c r="F76" s="6"/>
      <c r="G76" s="21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1:17" x14ac:dyDescent="0.25">
      <c r="A77" s="3"/>
      <c r="C77" s="6"/>
      <c r="D77" s="6"/>
      <c r="E77" s="6"/>
      <c r="F77" s="6"/>
      <c r="G77" s="21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1:17" x14ac:dyDescent="0.25">
      <c r="A78" s="3"/>
      <c r="C78" s="6"/>
      <c r="D78" s="6"/>
      <c r="E78" s="6"/>
      <c r="F78" s="6"/>
      <c r="G78" s="21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1:17" x14ac:dyDescent="0.25">
      <c r="A79" s="3"/>
      <c r="C79" s="6"/>
      <c r="D79" s="6"/>
      <c r="E79" s="6"/>
      <c r="F79" s="6"/>
      <c r="G79" s="21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1:17" x14ac:dyDescent="0.25">
      <c r="A80" s="3"/>
      <c r="C80" s="6"/>
      <c r="D80" s="6"/>
      <c r="E80" s="6"/>
      <c r="F80" s="6"/>
      <c r="G80" s="21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1:17" x14ac:dyDescent="0.25">
      <c r="A81" s="3"/>
      <c r="C81" s="6"/>
      <c r="D81" s="6"/>
      <c r="E81" s="6"/>
      <c r="F81" s="6"/>
      <c r="G81" s="21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1:17" x14ac:dyDescent="0.25">
      <c r="A82" s="3"/>
      <c r="C82" s="6"/>
      <c r="D82" s="6"/>
      <c r="E82" s="6"/>
      <c r="F82" s="6"/>
      <c r="G82" s="21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1:17" x14ac:dyDescent="0.25">
      <c r="A83" s="3"/>
      <c r="C83" s="6"/>
      <c r="D83" s="6"/>
      <c r="E83" s="6"/>
      <c r="F83" s="6"/>
      <c r="G83" s="21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1:17" x14ac:dyDescent="0.25">
      <c r="A84" s="3"/>
      <c r="C84" s="6"/>
      <c r="D84" s="6"/>
      <c r="E84" s="6"/>
      <c r="F84" s="6"/>
      <c r="G84" s="21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1:17" x14ac:dyDescent="0.25">
      <c r="A85" s="3"/>
      <c r="C85" s="6"/>
      <c r="D85" s="6"/>
      <c r="E85" s="6"/>
      <c r="F85" s="6"/>
      <c r="G85" s="21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1:17" x14ac:dyDescent="0.25">
      <c r="A86" s="3"/>
      <c r="C86" s="6"/>
      <c r="D86" s="6"/>
      <c r="E86" s="6"/>
      <c r="F86" s="6"/>
      <c r="G86" s="21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1:17" x14ac:dyDescent="0.25">
      <c r="A87" s="3"/>
      <c r="C87" s="6"/>
      <c r="D87" s="6"/>
      <c r="E87" s="6"/>
      <c r="F87" s="6"/>
      <c r="G87" s="21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1:17" x14ac:dyDescent="0.25">
      <c r="A88" s="3"/>
      <c r="C88" s="6"/>
      <c r="D88" s="6"/>
      <c r="E88" s="6"/>
      <c r="F88" s="6"/>
      <c r="G88" s="21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1:17" x14ac:dyDescent="0.25">
      <c r="A89" s="3"/>
      <c r="C89" s="6"/>
      <c r="D89" s="6"/>
      <c r="E89" s="6"/>
      <c r="F89" s="6"/>
      <c r="G89" s="21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1:17" x14ac:dyDescent="0.25">
      <c r="A90" s="3"/>
      <c r="C90" s="6"/>
      <c r="D90" s="6"/>
      <c r="E90" s="6"/>
      <c r="F90" s="6"/>
      <c r="G90" s="21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x14ac:dyDescent="0.25">
      <c r="A91" s="3"/>
      <c r="C91" s="6"/>
      <c r="D91" s="6"/>
      <c r="E91" s="6"/>
      <c r="F91" s="6"/>
      <c r="G91" s="21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 x14ac:dyDescent="0.25">
      <c r="A92" s="3"/>
      <c r="C92" s="6"/>
      <c r="D92" s="6"/>
      <c r="E92" s="6"/>
      <c r="F92" s="6"/>
      <c r="G92" s="21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1:17" x14ac:dyDescent="0.25">
      <c r="A93" s="3"/>
      <c r="C93" s="6"/>
      <c r="D93" s="6"/>
      <c r="E93" s="6"/>
      <c r="F93" s="6"/>
      <c r="G93" s="21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1:17" x14ac:dyDescent="0.25">
      <c r="A94" s="3"/>
      <c r="C94" s="6"/>
      <c r="D94" s="6"/>
      <c r="E94" s="6"/>
      <c r="F94" s="6"/>
      <c r="G94" s="21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x14ac:dyDescent="0.25">
      <c r="A95" s="3"/>
      <c r="C95" s="6"/>
      <c r="D95" s="6"/>
      <c r="E95" s="6"/>
      <c r="F95" s="6"/>
      <c r="G95" s="21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1:17" x14ac:dyDescent="0.25">
      <c r="A96" s="3"/>
      <c r="C96" s="6"/>
      <c r="D96" s="6"/>
      <c r="E96" s="6"/>
      <c r="F96" s="6"/>
      <c r="G96" s="21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1:17" x14ac:dyDescent="0.25">
      <c r="A97" s="3"/>
      <c r="C97" s="6"/>
      <c r="D97" s="6"/>
      <c r="E97" s="6"/>
      <c r="F97" s="6"/>
      <c r="G97" s="21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1:17" x14ac:dyDescent="0.25">
      <c r="A98" s="3"/>
      <c r="C98" s="6"/>
      <c r="D98" s="6"/>
      <c r="E98" s="6"/>
      <c r="F98" s="6"/>
      <c r="G98" s="21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1:17" x14ac:dyDescent="0.25">
      <c r="A99" s="3"/>
      <c r="C99" s="6"/>
      <c r="D99" s="6"/>
      <c r="E99" s="6"/>
      <c r="F99" s="6"/>
      <c r="G99" s="21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1:17" x14ac:dyDescent="0.25">
      <c r="A100" s="3"/>
      <c r="C100" s="6"/>
      <c r="D100" s="6"/>
      <c r="E100" s="6"/>
      <c r="F100" s="6"/>
      <c r="G100" s="21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1:17" x14ac:dyDescent="0.25">
      <c r="A101" s="3"/>
      <c r="C101" s="6"/>
      <c r="D101" s="6"/>
      <c r="E101" s="6"/>
      <c r="F101" s="6"/>
      <c r="G101" s="21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1:17" x14ac:dyDescent="0.25">
      <c r="A102" s="3"/>
      <c r="C102" s="6"/>
      <c r="D102" s="6"/>
      <c r="E102" s="6"/>
      <c r="F102" s="6"/>
      <c r="G102" s="21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1:17" x14ac:dyDescent="0.25">
      <c r="A103" s="3"/>
      <c r="C103" s="6"/>
      <c r="D103" s="6"/>
      <c r="E103" s="6"/>
      <c r="F103" s="6"/>
      <c r="G103" s="21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1:17" x14ac:dyDescent="0.25">
      <c r="G104" s="21"/>
      <c r="H104" s="6"/>
    </row>
    <row r="105" spans="1:17" x14ac:dyDescent="0.25">
      <c r="G105" s="21"/>
      <c r="H105" s="6"/>
    </row>
    <row r="106" spans="1:17" x14ac:dyDescent="0.25">
      <c r="G106" s="21"/>
      <c r="H106" s="6"/>
    </row>
    <row r="107" spans="1:17" x14ac:dyDescent="0.25">
      <c r="G107" s="21"/>
      <c r="H107" s="6"/>
    </row>
    <row r="108" spans="1:17" x14ac:dyDescent="0.25">
      <c r="G108" s="21"/>
      <c r="H108" s="6"/>
    </row>
    <row r="109" spans="1:17" x14ac:dyDescent="0.25">
      <c r="G109" s="21"/>
      <c r="H109" s="6"/>
    </row>
    <row r="110" spans="1:17" x14ac:dyDescent="0.25">
      <c r="G110" s="21"/>
      <c r="H110" s="6"/>
    </row>
    <row r="111" spans="1:17" x14ac:dyDescent="0.25">
      <c r="G111" s="21"/>
      <c r="H111" s="6"/>
    </row>
    <row r="112" spans="1:17" x14ac:dyDescent="0.25">
      <c r="G112" s="21"/>
      <c r="H112" s="6"/>
    </row>
    <row r="113" spans="7:8" x14ac:dyDescent="0.25">
      <c r="G113" s="21"/>
      <c r="H113" s="6"/>
    </row>
    <row r="114" spans="7:8" x14ac:dyDescent="0.25">
      <c r="G114" s="21"/>
      <c r="H114" s="6"/>
    </row>
    <row r="115" spans="7:8" x14ac:dyDescent="0.25">
      <c r="G115" s="21"/>
      <c r="H115" s="6"/>
    </row>
    <row r="116" spans="7:8" x14ac:dyDescent="0.25">
      <c r="G116" s="21"/>
      <c r="H116" s="6"/>
    </row>
    <row r="117" spans="7:8" x14ac:dyDescent="0.25">
      <c r="G117" s="21"/>
      <c r="H117" s="6"/>
    </row>
    <row r="118" spans="7:8" x14ac:dyDescent="0.25">
      <c r="G118" s="21"/>
      <c r="H118" s="6"/>
    </row>
    <row r="119" spans="7:8" x14ac:dyDescent="0.25">
      <c r="G119" s="21"/>
      <c r="H119" s="6"/>
    </row>
    <row r="120" spans="7:8" x14ac:dyDescent="0.25">
      <c r="G120" s="21"/>
      <c r="H120" s="6"/>
    </row>
    <row r="121" spans="7:8" x14ac:dyDescent="0.25">
      <c r="G121" s="21"/>
      <c r="H121" s="6"/>
    </row>
    <row r="122" spans="7:8" x14ac:dyDescent="0.25">
      <c r="G122" s="21"/>
      <c r="H122" s="6"/>
    </row>
    <row r="123" spans="7:8" x14ac:dyDescent="0.25">
      <c r="G123" s="21"/>
      <c r="H123" s="6"/>
    </row>
    <row r="124" spans="7:8" x14ac:dyDescent="0.25">
      <c r="G124" s="21"/>
      <c r="H124" s="6"/>
    </row>
    <row r="125" spans="7:8" x14ac:dyDescent="0.25">
      <c r="G125" s="21"/>
      <c r="H125" s="6"/>
    </row>
    <row r="126" spans="7:8" x14ac:dyDescent="0.25">
      <c r="G126" s="21"/>
      <c r="H126" s="6"/>
    </row>
    <row r="127" spans="7:8" x14ac:dyDescent="0.25">
      <c r="G127" s="21"/>
      <c r="H127" s="6"/>
    </row>
    <row r="128" spans="7:8" x14ac:dyDescent="0.25">
      <c r="G128" s="21"/>
      <c r="H128" s="6"/>
    </row>
    <row r="129" spans="7:8" x14ac:dyDescent="0.25">
      <c r="G129" s="21"/>
      <c r="H129" s="6"/>
    </row>
    <row r="130" spans="7:8" x14ac:dyDescent="0.25">
      <c r="G130" s="21"/>
      <c r="H130" s="6"/>
    </row>
    <row r="131" spans="7:8" x14ac:dyDescent="0.25">
      <c r="G131" s="21"/>
      <c r="H131" s="6"/>
    </row>
    <row r="132" spans="7:8" x14ac:dyDescent="0.25">
      <c r="G132" s="21"/>
      <c r="H132" s="6"/>
    </row>
    <row r="133" spans="7:8" x14ac:dyDescent="0.25">
      <c r="G133" s="21"/>
      <c r="H133" s="6"/>
    </row>
    <row r="134" spans="7:8" x14ac:dyDescent="0.25">
      <c r="G134" s="21"/>
      <c r="H134" s="6"/>
    </row>
    <row r="135" spans="7:8" x14ac:dyDescent="0.25">
      <c r="G135" s="21"/>
      <c r="H135" s="6"/>
    </row>
    <row r="136" spans="7:8" x14ac:dyDescent="0.25">
      <c r="G136" s="21"/>
      <c r="H136" s="6"/>
    </row>
    <row r="137" spans="7:8" x14ac:dyDescent="0.25">
      <c r="G137" s="21"/>
      <c r="H137" s="6"/>
    </row>
    <row r="138" spans="7:8" x14ac:dyDescent="0.25">
      <c r="G138" s="21"/>
      <c r="H138" s="6"/>
    </row>
    <row r="139" spans="7:8" x14ac:dyDescent="0.25">
      <c r="G139" s="21"/>
      <c r="H139" s="6"/>
    </row>
    <row r="140" spans="7:8" x14ac:dyDescent="0.25">
      <c r="G140" s="21"/>
      <c r="H140" s="6"/>
    </row>
    <row r="141" spans="7:8" x14ac:dyDescent="0.25">
      <c r="G141" s="21"/>
      <c r="H141" s="6"/>
    </row>
    <row r="142" spans="7:8" x14ac:dyDescent="0.25">
      <c r="G142" s="21"/>
      <c r="H142" s="6"/>
    </row>
    <row r="143" spans="7:8" x14ac:dyDescent="0.25">
      <c r="G143" s="21"/>
      <c r="H143" s="6"/>
    </row>
    <row r="144" spans="7:8" x14ac:dyDescent="0.25">
      <c r="G144" s="21"/>
      <c r="H144" s="6"/>
    </row>
    <row r="145" spans="7:8" x14ac:dyDescent="0.25">
      <c r="G145" s="21"/>
      <c r="H145" s="6"/>
    </row>
    <row r="146" spans="7:8" x14ac:dyDescent="0.25">
      <c r="G146" s="21"/>
      <c r="H146" s="6"/>
    </row>
    <row r="147" spans="7:8" x14ac:dyDescent="0.25">
      <c r="G147" s="21"/>
      <c r="H147" s="6"/>
    </row>
    <row r="148" spans="7:8" x14ac:dyDescent="0.25">
      <c r="G148" s="21"/>
      <c r="H148" s="6"/>
    </row>
    <row r="149" spans="7:8" x14ac:dyDescent="0.25">
      <c r="G149" s="21"/>
      <c r="H149" s="6"/>
    </row>
    <row r="150" spans="7:8" x14ac:dyDescent="0.25">
      <c r="G150" s="21"/>
      <c r="H150" s="6"/>
    </row>
    <row r="151" spans="7:8" x14ac:dyDescent="0.25">
      <c r="G151" s="21"/>
      <c r="H151" s="6"/>
    </row>
    <row r="152" spans="7:8" x14ac:dyDescent="0.25">
      <c r="G152" s="21"/>
      <c r="H152" s="6"/>
    </row>
    <row r="153" spans="7:8" x14ac:dyDescent="0.25">
      <c r="G153" s="21"/>
      <c r="H153" s="6"/>
    </row>
    <row r="154" spans="7:8" x14ac:dyDescent="0.25">
      <c r="G154" s="21"/>
      <c r="H154" s="6"/>
    </row>
    <row r="155" spans="7:8" x14ac:dyDescent="0.25">
      <c r="G155" s="21"/>
      <c r="H155" s="6"/>
    </row>
    <row r="156" spans="7:8" x14ac:dyDescent="0.25">
      <c r="G156" s="21"/>
      <c r="H156" s="6"/>
    </row>
    <row r="157" spans="7:8" x14ac:dyDescent="0.25">
      <c r="G157" s="21"/>
      <c r="H157" s="6"/>
    </row>
    <row r="158" spans="7:8" x14ac:dyDescent="0.25">
      <c r="G158" s="21"/>
      <c r="H158" s="6"/>
    </row>
    <row r="159" spans="7:8" x14ac:dyDescent="0.25">
      <c r="G159" s="21"/>
      <c r="H159" s="6"/>
    </row>
    <row r="160" spans="7:8" x14ac:dyDescent="0.25">
      <c r="G160" s="21"/>
      <c r="H160" s="6"/>
    </row>
    <row r="161" spans="7:8" x14ac:dyDescent="0.25">
      <c r="G161" s="21"/>
      <c r="H161" s="6"/>
    </row>
    <row r="162" spans="7:8" x14ac:dyDescent="0.25">
      <c r="G162" s="21"/>
      <c r="H162" s="6"/>
    </row>
    <row r="163" spans="7:8" x14ac:dyDescent="0.25">
      <c r="G163" s="21"/>
      <c r="H163" s="6"/>
    </row>
    <row r="164" spans="7:8" x14ac:dyDescent="0.25">
      <c r="G164" s="21"/>
      <c r="H164" s="6"/>
    </row>
    <row r="165" spans="7:8" x14ac:dyDescent="0.25">
      <c r="G165" s="21"/>
      <c r="H165" s="6"/>
    </row>
    <row r="166" spans="7:8" x14ac:dyDescent="0.25">
      <c r="G166" s="21"/>
      <c r="H166" s="6"/>
    </row>
    <row r="167" spans="7:8" x14ac:dyDescent="0.25">
      <c r="G167" s="21"/>
      <c r="H167" s="6"/>
    </row>
    <row r="168" spans="7:8" x14ac:dyDescent="0.25">
      <c r="G168" s="21"/>
      <c r="H168" s="6"/>
    </row>
    <row r="169" spans="7:8" x14ac:dyDescent="0.25">
      <c r="G169" s="21"/>
      <c r="H169" s="6"/>
    </row>
    <row r="170" spans="7:8" x14ac:dyDescent="0.25">
      <c r="G170" s="21"/>
      <c r="H170" s="6"/>
    </row>
    <row r="171" spans="7:8" x14ac:dyDescent="0.25">
      <c r="G171" s="21"/>
      <c r="H171" s="6"/>
    </row>
    <row r="172" spans="7:8" x14ac:dyDescent="0.25">
      <c r="G172" s="21"/>
      <c r="H172" s="6"/>
    </row>
    <row r="173" spans="7:8" x14ac:dyDescent="0.25">
      <c r="G173" s="21"/>
      <c r="H173" s="6"/>
    </row>
    <row r="174" spans="7:8" x14ac:dyDescent="0.25">
      <c r="G174" s="21"/>
      <c r="H174" s="6"/>
    </row>
    <row r="175" spans="7:8" x14ac:dyDescent="0.25">
      <c r="G175" s="21"/>
      <c r="H175" s="6"/>
    </row>
    <row r="176" spans="7:8" x14ac:dyDescent="0.25">
      <c r="G176" s="21"/>
      <c r="H176" s="6"/>
    </row>
    <row r="177" spans="7:8" x14ac:dyDescent="0.25">
      <c r="G177" s="21"/>
      <c r="H177" s="6"/>
    </row>
    <row r="178" spans="7:8" x14ac:dyDescent="0.25">
      <c r="G178" s="21"/>
      <c r="H178" s="6"/>
    </row>
    <row r="179" spans="7:8" x14ac:dyDescent="0.25">
      <c r="G179" s="21"/>
      <c r="H179" s="6"/>
    </row>
    <row r="180" spans="7:8" x14ac:dyDescent="0.25">
      <c r="G180" s="21"/>
      <c r="H180" s="6"/>
    </row>
    <row r="181" spans="7:8" x14ac:dyDescent="0.25">
      <c r="G181" s="21"/>
      <c r="H181" s="6"/>
    </row>
    <row r="182" spans="7:8" x14ac:dyDescent="0.25">
      <c r="G182" s="21"/>
      <c r="H182" s="6"/>
    </row>
    <row r="183" spans="7:8" x14ac:dyDescent="0.25">
      <c r="G183" s="21"/>
      <c r="H183" s="6"/>
    </row>
    <row r="184" spans="7:8" x14ac:dyDescent="0.25">
      <c r="G184" s="21"/>
      <c r="H184" s="6"/>
    </row>
    <row r="185" spans="7:8" x14ac:dyDescent="0.25">
      <c r="G185" s="21"/>
      <c r="H185" s="6"/>
    </row>
    <row r="186" spans="7:8" x14ac:dyDescent="0.25">
      <c r="G186" s="21"/>
      <c r="H186" s="6"/>
    </row>
    <row r="187" spans="7:8" x14ac:dyDescent="0.25">
      <c r="G187" s="21"/>
      <c r="H187" s="6"/>
    </row>
    <row r="188" spans="7:8" x14ac:dyDescent="0.25">
      <c r="G188" s="21"/>
      <c r="H188" s="6"/>
    </row>
    <row r="189" spans="7:8" x14ac:dyDescent="0.25">
      <c r="G189" s="21"/>
      <c r="H189" s="6"/>
    </row>
    <row r="190" spans="7:8" x14ac:dyDescent="0.25">
      <c r="G190" s="21"/>
      <c r="H190" s="6"/>
    </row>
    <row r="191" spans="7:8" x14ac:dyDescent="0.25">
      <c r="G191" s="21"/>
      <c r="H191" s="6"/>
    </row>
    <row r="192" spans="7:8" x14ac:dyDescent="0.25">
      <c r="G192" s="21"/>
      <c r="H192" s="6"/>
    </row>
    <row r="193" spans="7:8" x14ac:dyDescent="0.25">
      <c r="G193" s="21"/>
      <c r="H193" s="6"/>
    </row>
    <row r="194" spans="7:8" x14ac:dyDescent="0.25">
      <c r="G194" s="21"/>
      <c r="H194" s="6"/>
    </row>
    <row r="195" spans="7:8" x14ac:dyDescent="0.25">
      <c r="G195" s="21"/>
      <c r="H195" s="6"/>
    </row>
    <row r="196" spans="7:8" x14ac:dyDescent="0.25">
      <c r="G196" s="21"/>
      <c r="H196" s="6"/>
    </row>
    <row r="197" spans="7:8" x14ac:dyDescent="0.25">
      <c r="G197" s="21"/>
      <c r="H197" s="6"/>
    </row>
    <row r="198" spans="7:8" x14ac:dyDescent="0.25">
      <c r="G198" s="21"/>
      <c r="H198" s="6"/>
    </row>
    <row r="199" spans="7:8" x14ac:dyDescent="0.25">
      <c r="G199" s="21"/>
      <c r="H199" s="6"/>
    </row>
    <row r="200" spans="7:8" x14ac:dyDescent="0.25">
      <c r="G200" s="21"/>
      <c r="H200" s="6"/>
    </row>
    <row r="201" spans="7:8" x14ac:dyDescent="0.25">
      <c r="G201" s="21"/>
      <c r="H201" s="6"/>
    </row>
    <row r="202" spans="7:8" x14ac:dyDescent="0.25">
      <c r="G202" s="21"/>
      <c r="H202" s="6"/>
    </row>
    <row r="203" spans="7:8" x14ac:dyDescent="0.25">
      <c r="G203" s="21"/>
      <c r="H203" s="6"/>
    </row>
    <row r="204" spans="7:8" x14ac:dyDescent="0.25">
      <c r="G204" s="21"/>
      <c r="H204" s="6"/>
    </row>
    <row r="205" spans="7:8" x14ac:dyDescent="0.25">
      <c r="G205" s="21"/>
      <c r="H205" s="6"/>
    </row>
    <row r="206" spans="7:8" x14ac:dyDescent="0.25">
      <c r="G206" s="21"/>
      <c r="H206" s="6"/>
    </row>
    <row r="207" spans="7:8" x14ac:dyDescent="0.25">
      <c r="G207" s="21"/>
      <c r="H207" s="6"/>
    </row>
    <row r="208" spans="7:8" x14ac:dyDescent="0.25">
      <c r="G208" s="21"/>
      <c r="H208" s="6"/>
    </row>
    <row r="209" spans="7:8" x14ac:dyDescent="0.25">
      <c r="G209" s="21"/>
      <c r="H209" s="6"/>
    </row>
    <row r="210" spans="7:8" x14ac:dyDescent="0.25">
      <c r="G210" s="21"/>
      <c r="H210" s="6"/>
    </row>
    <row r="211" spans="7:8" x14ac:dyDescent="0.25">
      <c r="G211" s="21"/>
      <c r="H211" s="6"/>
    </row>
    <row r="212" spans="7:8" x14ac:dyDescent="0.25">
      <c r="G212" s="21"/>
      <c r="H212" s="6"/>
    </row>
    <row r="213" spans="7:8" x14ac:dyDescent="0.25">
      <c r="G213" s="21"/>
      <c r="H213" s="6"/>
    </row>
    <row r="214" spans="7:8" x14ac:dyDescent="0.25">
      <c r="G214" s="21"/>
      <c r="H214" s="6"/>
    </row>
    <row r="215" spans="7:8" x14ac:dyDescent="0.25">
      <c r="G215" s="21"/>
      <c r="H215" s="6"/>
    </row>
    <row r="216" spans="7:8" x14ac:dyDescent="0.25">
      <c r="G216" s="21"/>
      <c r="H216" s="6"/>
    </row>
    <row r="217" spans="7:8" x14ac:dyDescent="0.25">
      <c r="G217" s="21"/>
      <c r="H217" s="6"/>
    </row>
    <row r="218" spans="7:8" x14ac:dyDescent="0.25">
      <c r="G218" s="21"/>
      <c r="H218" s="6"/>
    </row>
    <row r="219" spans="7:8" x14ac:dyDescent="0.25">
      <c r="G219" s="21"/>
      <c r="H219" s="6"/>
    </row>
    <row r="220" spans="7:8" x14ac:dyDescent="0.25">
      <c r="G220" s="21"/>
      <c r="H220" s="6"/>
    </row>
    <row r="221" spans="7:8" x14ac:dyDescent="0.25">
      <c r="G221" s="21"/>
      <c r="H221" s="6"/>
    </row>
    <row r="222" spans="7:8" x14ac:dyDescent="0.25">
      <c r="G222" s="21"/>
      <c r="H222" s="6"/>
    </row>
    <row r="223" spans="7:8" x14ac:dyDescent="0.25">
      <c r="G223" s="21"/>
      <c r="H223" s="6"/>
    </row>
    <row r="224" spans="7:8" x14ac:dyDescent="0.25">
      <c r="G224" s="21"/>
      <c r="H224" s="6"/>
    </row>
    <row r="225" spans="7:8" x14ac:dyDescent="0.25">
      <c r="G225" s="21"/>
      <c r="H225" s="6"/>
    </row>
    <row r="226" spans="7:8" x14ac:dyDescent="0.25">
      <c r="G226" s="21"/>
      <c r="H226" s="6"/>
    </row>
    <row r="227" spans="7:8" x14ac:dyDescent="0.25">
      <c r="G227" s="21"/>
      <c r="H227" s="6"/>
    </row>
    <row r="228" spans="7:8" x14ac:dyDescent="0.25">
      <c r="G228" s="21"/>
      <c r="H228" s="6"/>
    </row>
    <row r="229" spans="7:8" x14ac:dyDescent="0.25">
      <c r="G229" s="21"/>
      <c r="H229" s="6"/>
    </row>
    <row r="230" spans="7:8" x14ac:dyDescent="0.25">
      <c r="G230" s="21"/>
      <c r="H230" s="6"/>
    </row>
    <row r="231" spans="7:8" x14ac:dyDescent="0.25">
      <c r="G231" s="21"/>
      <c r="H231" s="6"/>
    </row>
    <row r="232" spans="7:8" x14ac:dyDescent="0.25">
      <c r="G232" s="21"/>
      <c r="H232" s="6"/>
    </row>
    <row r="233" spans="7:8" x14ac:dyDescent="0.25">
      <c r="G233" s="21"/>
      <c r="H233" s="6"/>
    </row>
    <row r="234" spans="7:8" x14ac:dyDescent="0.25">
      <c r="G234" s="21"/>
      <c r="H234" s="6"/>
    </row>
    <row r="235" spans="7:8" x14ac:dyDescent="0.25">
      <c r="G235" s="21"/>
      <c r="H235" s="6"/>
    </row>
    <row r="236" spans="7:8" x14ac:dyDescent="0.25">
      <c r="G236" s="21"/>
      <c r="H236" s="6"/>
    </row>
    <row r="237" spans="7:8" x14ac:dyDescent="0.25">
      <c r="G237" s="21"/>
      <c r="H237" s="6"/>
    </row>
    <row r="238" spans="7:8" x14ac:dyDescent="0.25">
      <c r="G238" s="21"/>
      <c r="H238" s="6"/>
    </row>
    <row r="239" spans="7:8" x14ac:dyDescent="0.25">
      <c r="G239" s="21"/>
      <c r="H239" s="6"/>
    </row>
    <row r="240" spans="7:8" x14ac:dyDescent="0.25">
      <c r="G240" s="21"/>
      <c r="H240" s="6"/>
    </row>
    <row r="241" spans="7:8" x14ac:dyDescent="0.25">
      <c r="G241" s="21"/>
      <c r="H241" s="6"/>
    </row>
    <row r="242" spans="7:8" x14ac:dyDescent="0.25">
      <c r="G242" s="21"/>
      <c r="H242" s="6"/>
    </row>
    <row r="243" spans="7:8" x14ac:dyDescent="0.25">
      <c r="G243" s="21"/>
      <c r="H243" s="6"/>
    </row>
    <row r="244" spans="7:8" x14ac:dyDescent="0.25">
      <c r="G244" s="21"/>
      <c r="H244" s="6"/>
    </row>
    <row r="245" spans="7:8" x14ac:dyDescent="0.25">
      <c r="G245" s="21"/>
      <c r="H245" s="6"/>
    </row>
    <row r="246" spans="7:8" x14ac:dyDescent="0.25">
      <c r="G246" s="21"/>
      <c r="H246" s="6"/>
    </row>
    <row r="247" spans="7:8" x14ac:dyDescent="0.25">
      <c r="G247" s="21"/>
      <c r="H247" s="6"/>
    </row>
    <row r="248" spans="7:8" x14ac:dyDescent="0.25">
      <c r="G248" s="21"/>
      <c r="H248" s="6"/>
    </row>
    <row r="249" spans="7:8" x14ac:dyDescent="0.25">
      <c r="G249" s="21"/>
      <c r="H249" s="6"/>
    </row>
    <row r="250" spans="7:8" x14ac:dyDescent="0.25">
      <c r="G250" s="21"/>
      <c r="H250" s="6"/>
    </row>
    <row r="251" spans="7:8" x14ac:dyDescent="0.25">
      <c r="G251" s="21"/>
      <c r="H251" s="6"/>
    </row>
    <row r="252" spans="7:8" x14ac:dyDescent="0.25">
      <c r="G252" s="21"/>
      <c r="H252" s="6"/>
    </row>
    <row r="253" spans="7:8" x14ac:dyDescent="0.25">
      <c r="G253" s="21"/>
      <c r="H253" s="6"/>
    </row>
    <row r="254" spans="7:8" x14ac:dyDescent="0.25">
      <c r="G254" s="21"/>
      <c r="H254" s="6"/>
    </row>
    <row r="255" spans="7:8" x14ac:dyDescent="0.25">
      <c r="G255" s="21"/>
      <c r="H255" s="6"/>
    </row>
    <row r="256" spans="7:8" x14ac:dyDescent="0.25">
      <c r="G256" s="21"/>
      <c r="H256" s="6"/>
    </row>
    <row r="257" spans="7:8" x14ac:dyDescent="0.25">
      <c r="G257" s="21"/>
      <c r="H257" s="6"/>
    </row>
    <row r="258" spans="7:8" x14ac:dyDescent="0.25">
      <c r="G258" s="21"/>
      <c r="H258" s="6"/>
    </row>
    <row r="259" spans="7:8" x14ac:dyDescent="0.25">
      <c r="G259" s="21"/>
      <c r="H259" s="6"/>
    </row>
    <row r="260" spans="7:8" x14ac:dyDescent="0.25">
      <c r="G260" s="21"/>
      <c r="H260" s="6"/>
    </row>
    <row r="261" spans="7:8" x14ac:dyDescent="0.25">
      <c r="G261" s="21"/>
      <c r="H261" s="6"/>
    </row>
    <row r="262" spans="7:8" x14ac:dyDescent="0.25">
      <c r="G262" s="21"/>
      <c r="H262" s="6"/>
    </row>
    <row r="263" spans="7:8" x14ac:dyDescent="0.25">
      <c r="G263" s="21"/>
      <c r="H263" s="6"/>
    </row>
    <row r="264" spans="7:8" x14ac:dyDescent="0.25">
      <c r="G264" s="21"/>
      <c r="H264" s="6"/>
    </row>
    <row r="265" spans="7:8" x14ac:dyDescent="0.25">
      <c r="G265" s="21"/>
      <c r="H265" s="6"/>
    </row>
    <row r="266" spans="7:8" x14ac:dyDescent="0.25">
      <c r="G266" s="21"/>
      <c r="H266" s="6"/>
    </row>
    <row r="267" spans="7:8" x14ac:dyDescent="0.25">
      <c r="G267" s="21"/>
      <c r="H267" s="6"/>
    </row>
    <row r="268" spans="7:8" x14ac:dyDescent="0.25">
      <c r="G268" s="21"/>
      <c r="H268" s="6"/>
    </row>
    <row r="269" spans="7:8" x14ac:dyDescent="0.25">
      <c r="G269" s="21"/>
      <c r="H269" s="6"/>
    </row>
    <row r="270" spans="7:8" x14ac:dyDescent="0.25">
      <c r="G270" s="21"/>
      <c r="H270" s="6"/>
    </row>
    <row r="271" spans="7:8" x14ac:dyDescent="0.25">
      <c r="G271" s="21"/>
      <c r="H271" s="6"/>
    </row>
    <row r="272" spans="7:8" x14ac:dyDescent="0.25">
      <c r="G272" s="21"/>
      <c r="H272" s="6"/>
    </row>
    <row r="273" spans="7:8" x14ac:dyDescent="0.25">
      <c r="G273" s="21"/>
      <c r="H273" s="6"/>
    </row>
    <row r="274" spans="7:8" x14ac:dyDescent="0.25">
      <c r="G274" s="21"/>
      <c r="H274" s="6"/>
    </row>
    <row r="275" spans="7:8" x14ac:dyDescent="0.25">
      <c r="G275" s="21"/>
      <c r="H275" s="6"/>
    </row>
    <row r="276" spans="7:8" x14ac:dyDescent="0.25">
      <c r="G276" s="21"/>
      <c r="H276" s="6"/>
    </row>
    <row r="277" spans="7:8" x14ac:dyDescent="0.25">
      <c r="G277" s="21"/>
      <c r="H277" s="6"/>
    </row>
    <row r="278" spans="7:8" x14ac:dyDescent="0.25">
      <c r="G278" s="21"/>
      <c r="H278" s="6"/>
    </row>
    <row r="279" spans="7:8" x14ac:dyDescent="0.25">
      <c r="G279" s="21"/>
      <c r="H279" s="6"/>
    </row>
    <row r="280" spans="7:8" x14ac:dyDescent="0.25">
      <c r="G280" s="21"/>
      <c r="H280" s="6"/>
    </row>
    <row r="281" spans="7:8" x14ac:dyDescent="0.25">
      <c r="G281" s="21"/>
      <c r="H281" s="6"/>
    </row>
    <row r="282" spans="7:8" x14ac:dyDescent="0.25">
      <c r="G282" s="21"/>
      <c r="H282" s="6"/>
    </row>
    <row r="283" spans="7:8" x14ac:dyDescent="0.25">
      <c r="G283" s="21"/>
      <c r="H283" s="6"/>
    </row>
    <row r="284" spans="7:8" x14ac:dyDescent="0.25">
      <c r="G284" s="21"/>
      <c r="H284" s="6"/>
    </row>
    <row r="285" spans="7:8" x14ac:dyDescent="0.25">
      <c r="G285" s="21"/>
      <c r="H285" s="6"/>
    </row>
    <row r="286" spans="7:8" x14ac:dyDescent="0.25">
      <c r="G286" s="21"/>
      <c r="H286" s="6"/>
    </row>
    <row r="287" spans="7:8" x14ac:dyDescent="0.25">
      <c r="G287" s="21"/>
      <c r="H287" s="6"/>
    </row>
    <row r="288" spans="7:8" x14ac:dyDescent="0.25">
      <c r="G288" s="21"/>
      <c r="H288" s="6"/>
    </row>
    <row r="289" spans="7:8" x14ac:dyDescent="0.25">
      <c r="G289" s="21"/>
      <c r="H289" s="6"/>
    </row>
    <row r="290" spans="7:8" x14ac:dyDescent="0.25">
      <c r="G290" s="21"/>
      <c r="H290" s="6"/>
    </row>
    <row r="291" spans="7:8" x14ac:dyDescent="0.25">
      <c r="G291" s="21"/>
      <c r="H291" s="6"/>
    </row>
    <row r="292" spans="7:8" x14ac:dyDescent="0.25">
      <c r="G292" s="21"/>
      <c r="H292" s="6"/>
    </row>
    <row r="293" spans="7:8" x14ac:dyDescent="0.25">
      <c r="G293" s="21"/>
      <c r="H293" s="6"/>
    </row>
    <row r="294" spans="7:8" x14ac:dyDescent="0.25">
      <c r="G294" s="21"/>
      <c r="H294" s="6"/>
    </row>
    <row r="295" spans="7:8" x14ac:dyDescent="0.25">
      <c r="G295" s="21"/>
      <c r="H295" s="6"/>
    </row>
    <row r="296" spans="7:8" x14ac:dyDescent="0.25">
      <c r="G296" s="21"/>
      <c r="H296" s="6"/>
    </row>
    <row r="297" spans="7:8" x14ac:dyDescent="0.25">
      <c r="G297" s="21"/>
      <c r="H297" s="6"/>
    </row>
    <row r="298" spans="7:8" x14ac:dyDescent="0.25">
      <c r="G298" s="21"/>
      <c r="H298" s="6"/>
    </row>
    <row r="299" spans="7:8" x14ac:dyDescent="0.25">
      <c r="G299" s="21"/>
      <c r="H299" s="6"/>
    </row>
    <row r="300" spans="7:8" x14ac:dyDescent="0.25">
      <c r="G300" s="21"/>
      <c r="H300" s="6"/>
    </row>
    <row r="301" spans="7:8" x14ac:dyDescent="0.25">
      <c r="G301" s="21"/>
      <c r="H301" s="6"/>
    </row>
    <row r="302" spans="7:8" x14ac:dyDescent="0.25">
      <c r="G302" s="21"/>
      <c r="H302" s="6"/>
    </row>
    <row r="303" spans="7:8" x14ac:dyDescent="0.25">
      <c r="G303" s="21"/>
      <c r="H303" s="6"/>
    </row>
    <row r="304" spans="7:8" x14ac:dyDescent="0.25">
      <c r="G304" s="21"/>
      <c r="H304" s="6"/>
    </row>
    <row r="305" spans="7:8" x14ac:dyDescent="0.25">
      <c r="G305" s="21"/>
      <c r="H305" s="6"/>
    </row>
    <row r="306" spans="7:8" x14ac:dyDescent="0.25">
      <c r="G306" s="21"/>
      <c r="H306" s="6"/>
    </row>
    <row r="307" spans="7:8" x14ac:dyDescent="0.25">
      <c r="G307" s="21"/>
      <c r="H307" s="6"/>
    </row>
    <row r="308" spans="7:8" x14ac:dyDescent="0.25">
      <c r="G308" s="21"/>
      <c r="H308" s="6"/>
    </row>
    <row r="309" spans="7:8" x14ac:dyDescent="0.25">
      <c r="G309" s="21"/>
      <c r="H309" s="6"/>
    </row>
    <row r="310" spans="7:8" x14ac:dyDescent="0.25">
      <c r="G310" s="21"/>
      <c r="H310" s="6"/>
    </row>
    <row r="311" spans="7:8" x14ac:dyDescent="0.25">
      <c r="G311" s="21"/>
      <c r="H311" s="6"/>
    </row>
    <row r="312" spans="7:8" x14ac:dyDescent="0.25">
      <c r="G312" s="21"/>
      <c r="H312" s="6"/>
    </row>
    <row r="313" spans="7:8" x14ac:dyDescent="0.25">
      <c r="G313" s="21"/>
      <c r="H313" s="6"/>
    </row>
    <row r="314" spans="7:8" x14ac:dyDescent="0.25">
      <c r="G314" s="21"/>
      <c r="H314" s="6"/>
    </row>
    <row r="315" spans="7:8" x14ac:dyDescent="0.25">
      <c r="G315" s="21"/>
      <c r="H315" s="6"/>
    </row>
    <row r="316" spans="7:8" x14ac:dyDescent="0.25">
      <c r="G316" s="21"/>
      <c r="H316" s="6"/>
    </row>
    <row r="317" spans="7:8" x14ac:dyDescent="0.25">
      <c r="G317" s="21"/>
      <c r="H317" s="6"/>
    </row>
    <row r="318" spans="7:8" x14ac:dyDescent="0.25">
      <c r="G318" s="21"/>
      <c r="H318" s="6"/>
    </row>
    <row r="319" spans="7:8" x14ac:dyDescent="0.25">
      <c r="G319" s="21"/>
      <c r="H319" s="6"/>
    </row>
  </sheetData>
  <mergeCells count="1">
    <mergeCell ref="C2:D2"/>
  </mergeCells>
  <pageMargins left="0" right="0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Total Sheet</vt:lpstr>
      <vt:lpstr>GF Revenues</vt:lpstr>
      <vt:lpstr>Code Permit</vt:lpstr>
      <vt:lpstr>Gen Fund</vt:lpstr>
      <vt:lpstr>Court</vt:lpstr>
      <vt:lpstr>Police</vt:lpstr>
      <vt:lpstr>Public Works</vt:lpstr>
      <vt:lpstr>Park</vt:lpstr>
      <vt:lpstr>MDD</vt:lpstr>
      <vt:lpstr>street hotel</vt:lpstr>
      <vt:lpstr>Sec Tech</vt:lpstr>
      <vt:lpstr>Utility</vt:lpstr>
      <vt:lpstr>Orginal</vt:lpstr>
      <vt:lpstr>Sheet1</vt:lpstr>
      <vt:lpstr>'GF Revenues'!Print_Titles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Griffin</dc:creator>
  <cp:lastModifiedBy>Yvonne Griffin</cp:lastModifiedBy>
  <cp:lastPrinted>2022-08-05T19:42:04Z</cp:lastPrinted>
  <dcterms:created xsi:type="dcterms:W3CDTF">2022-06-21T18:32:25Z</dcterms:created>
  <dcterms:modified xsi:type="dcterms:W3CDTF">2022-08-19T15:43:44Z</dcterms:modified>
</cp:coreProperties>
</file>